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 disk\Бухгалтерия\Ҳисобот\6247 Сайт бўйича\"/>
    </mc:Choice>
  </mc:AlternateContent>
  <bookViews>
    <workbookView xWindow="0" yWindow="0" windowWidth="28800" windowHeight="12180" tabRatio="973"/>
  </bookViews>
  <sheets>
    <sheet name="Машиналар" sheetId="21" r:id="rId1"/>
    <sheet name="(49)1-шакл" sheetId="5" r:id="rId2"/>
    <sheet name="(49)2-шакл" sheetId="6" r:id="rId3"/>
    <sheet name="(49)3-шакл" sheetId="7" r:id="rId4"/>
    <sheet name="(50)1-шакл" sheetId="8" r:id="rId5"/>
    <sheet name="(50)2-шакл" sheetId="9" r:id="rId6"/>
    <sheet name="(50)3-шакл" sheetId="10" r:id="rId7"/>
    <sheet name="(51)1-шакл" sheetId="11" r:id="rId8"/>
    <sheet name="(51)2-шакл" sheetId="12" r:id="rId9"/>
    <sheet name="(52)1-шакл" sheetId="13" r:id="rId10"/>
    <sheet name="(53)1-шакл 13 илова" sheetId="14" r:id="rId11"/>
    <sheet name="(54)1-шакл" sheetId="15" r:id="rId12"/>
    <sheet name="(54)-шакл 14 илова" sheetId="16" r:id="rId13"/>
  </sheets>
  <externalReferences>
    <externalReference r:id="rId14"/>
  </externalReferences>
  <definedNames>
    <definedName name="_xlnm._FilterDatabase" localSheetId="4" hidden="1">'(50)1-шакл'!$A$9:$M$9</definedName>
    <definedName name="_xlnm.Print_Area" localSheetId="1">'(49)1-шакл'!$A$1:$H$12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8" l="1"/>
  <c r="I11" i="8"/>
  <c r="H11" i="8"/>
  <c r="I12" i="8"/>
  <c r="H12" i="8"/>
  <c r="I13" i="8"/>
  <c r="K10" i="8"/>
  <c r="I10" i="8"/>
  <c r="H10" i="8"/>
  <c r="H10" i="5"/>
  <c r="I11" i="11" l="1"/>
  <c r="C11" i="7"/>
  <c r="C10" i="5" l="1"/>
  <c r="K11" i="5"/>
  <c r="C11" i="5" l="1"/>
  <c r="C19" i="5" l="1"/>
  <c r="H13" i="8" l="1"/>
  <c r="I11" i="5" l="1"/>
  <c r="F14" i="16" l="1"/>
  <c r="C11" i="11" l="1"/>
  <c r="G13" i="15" l="1"/>
  <c r="F13" i="15"/>
  <c r="E13" i="15"/>
  <c r="C9" i="15"/>
  <c r="C13" i="15" s="1"/>
  <c r="D13" i="15" l="1"/>
  <c r="J15" i="12" l="1"/>
  <c r="I15" i="12"/>
  <c r="H15" i="12"/>
  <c r="G15" i="12"/>
  <c r="F15" i="12"/>
  <c r="E15" i="12"/>
  <c r="D15" i="12"/>
  <c r="C14" i="12"/>
  <c r="C13" i="12"/>
  <c r="C12" i="12"/>
  <c r="C11" i="12"/>
  <c r="C15" i="12" s="1"/>
  <c r="I15" i="11" l="1"/>
  <c r="H15" i="11"/>
  <c r="G15" i="11"/>
  <c r="F15" i="11"/>
  <c r="E15" i="11"/>
  <c r="D15" i="11"/>
  <c r="C14" i="11"/>
  <c r="C13" i="11"/>
  <c r="C15" i="11" s="1"/>
  <c r="C12" i="11"/>
  <c r="M14" i="10" l="1"/>
  <c r="L14" i="10"/>
  <c r="K14" i="10"/>
  <c r="J14" i="10"/>
  <c r="I14" i="10"/>
  <c r="H14" i="10"/>
  <c r="G13" i="10"/>
  <c r="G12" i="10"/>
  <c r="G11" i="10"/>
  <c r="G10" i="10"/>
  <c r="G9" i="10"/>
  <c r="G14" i="10" s="1"/>
  <c r="L16" i="9" l="1"/>
  <c r="K16" i="9"/>
  <c r="J16" i="9"/>
  <c r="I16" i="9"/>
  <c r="H15" i="9"/>
  <c r="H14" i="9"/>
  <c r="H13" i="9"/>
  <c r="H12" i="9"/>
  <c r="H11" i="9"/>
  <c r="H10" i="9"/>
  <c r="H9" i="9"/>
  <c r="H16" i="9" s="1"/>
  <c r="J15" i="7" l="1"/>
  <c r="G15" i="7"/>
  <c r="F15" i="7"/>
  <c r="E15" i="7"/>
  <c r="D15" i="7"/>
  <c r="C14" i="7"/>
  <c r="C13" i="7"/>
  <c r="C12" i="7"/>
  <c r="C15" i="7" s="1"/>
  <c r="I15" i="7"/>
  <c r="H15" i="7" l="1"/>
  <c r="C15" i="6" l="1"/>
  <c r="J11" i="5" l="1"/>
  <c r="D11" i="5"/>
  <c r="E11" i="5"/>
  <c r="F11" i="5"/>
  <c r="G11" i="5"/>
  <c r="H11" i="5"/>
</calcChain>
</file>

<file path=xl/sharedStrings.xml><?xml version="1.0" encoding="utf-8"?>
<sst xmlns="http://schemas.openxmlformats.org/spreadsheetml/2006/main" count="300" uniqueCount="167">
  <si>
    <t>№</t>
  </si>
  <si>
    <t xml:space="preserve">Oʻzbekiston Respublikasi adliya vazirining  </t>
  </si>
  <si>
    <t xml:space="preserve">2021-yil 6-iyuldagi 203-um-son buyrugʻining 1-ilovasining </t>
  </si>
  <si>
    <t xml:space="preserve">49-bandini ijrosi yuzasidan 1-shakl </t>
  </si>
  <si>
    <t xml:space="preserve">MAʼLUMOT </t>
  </si>
  <si>
    <t xml:space="preserve">ming soʻmda </t>
  </si>
  <si>
    <t xml:space="preserve">Jami tushumlar </t>
  </si>
  <si>
    <t>Adliya vazirligining byudjetdan tashqari mablagʻlari hisobidan</t>
  </si>
  <si>
    <t xml:space="preserve">Tushumlar nomi: Shundan: </t>
  </si>
  <si>
    <t>Tashkilot nomi</t>
  </si>
  <si>
    <t xml:space="preserve">49-bandini ijrosi yuzasidan 2-shakl </t>
  </si>
  <si>
    <t>MAʼLUMOT</t>
  </si>
  <si>
    <t>T/r</t>
  </si>
  <si>
    <t>Hisobot davri mobaynida byudjetdan ajratilayotgan mablagʻlar summasi</t>
  </si>
  <si>
    <t>jami</t>
  </si>
  <si>
    <t>shundan:</t>
  </si>
  <si>
    <t>ish haqi va unga tenglashtiruvchi toʻlovlar miqdori (reja)</t>
  </si>
  <si>
    <t>yagona ijtimoiy soliq (reja)</t>
  </si>
  <si>
    <t>boshqa joriy xarajatlar (reja)</t>
  </si>
  <si>
    <t>obyektlarni loyihalashtirish, qurish, (rekonstruksiya qilish) va taʼmirlash ishlari uchun kapital qoʻyilmalar</t>
  </si>
  <si>
    <t>...</t>
  </si>
  <si>
    <t>Jami</t>
  </si>
  <si>
    <t xml:space="preserve">49-bandini ijrosi yuzasidan 3-shakl </t>
  </si>
  <si>
    <t xml:space="preserve">50-bandini ijrosi yuzasidan 1-shakl </t>
  </si>
  <si>
    <t>ming soʻm</t>
  </si>
  <si>
    <t>Mansabdor 
shaxsning 
F.I.O</t>
  </si>
  <si>
    <t xml:space="preserve">Lavozimi </t>
  </si>
  <si>
    <t>Buyruq raqami sanasi</t>
  </si>
  <si>
    <t xml:space="preserve">Xizmat safari muddati </t>
  </si>
  <si>
    <t>Xizmat 
safari manzili</t>
  </si>
  <si>
    <t>Xizmat safari maqsadi</t>
  </si>
  <si>
    <t xml:space="preserve">Jami 
xarajatlar </t>
  </si>
  <si>
    <t>Shundan:</t>
  </si>
  <si>
    <t xml:space="preserve">Transport 
xarajatlari </t>
  </si>
  <si>
    <t xml:space="preserve">Kunlik xarajatlar </t>
  </si>
  <si>
    <t xml:space="preserve">Mexmonxona xarajatlari </t>
  </si>
  <si>
    <t xml:space="preserve">Boshqa xarajatlar </t>
  </si>
  <si>
    <t xml:space="preserve">50-bandini ijrosi yuzasidan 2-shakl </t>
  </si>
  <si>
    <t xml:space="preserve">Mansabdor shaxsning 
ism familiyasi </t>
  </si>
  <si>
    <t>Buyruq raqami kuni</t>
  </si>
  <si>
    <t>Izoh</t>
  </si>
  <si>
    <t xml:space="preserve">Kunli xarajatlar </t>
  </si>
  <si>
    <t xml:space="preserve">Mexmonxon xarajatlari </t>
  </si>
  <si>
    <t>50-bandini ijrosi yuzasidan 3-shakl</t>
  </si>
  <si>
    <t xml:space="preserve">Xorijiy davlatning nomi </t>
  </si>
  <si>
    <t xml:space="preserve">Xorijdan kelgan 
mexmonning ism familiyasi </t>
  </si>
  <si>
    <t xml:space="preserve">Xizmat 
safari 
muddati </t>
  </si>
  <si>
    <t>Xizmat 
safari 
maqsadi</t>
  </si>
  <si>
    <t xml:space="preserve">Mexmonxon 
xarajatlari </t>
  </si>
  <si>
    <t xml:space="preserve">Boshqa 
xarajatlar </t>
  </si>
  <si>
    <t xml:space="preserve">nonushta </t>
  </si>
  <si>
    <t xml:space="preserve">tushlik </t>
  </si>
  <si>
    <t xml:space="preserve">kechki 
ovqat </t>
  </si>
  <si>
    <t xml:space="preserve">51-bandini ijrosi yuzasidan 1-shakl </t>
  </si>
  <si>
    <t>HISOBOT</t>
  </si>
  <si>
    <t>jami 
(reja)</t>
  </si>
  <si>
    <t xml:space="preserve">Kassa 
xarajatlari       </t>
  </si>
  <si>
    <t>yagona ijtimoiy 
soliq (reja)</t>
  </si>
  <si>
    <t xml:space="preserve">Kassa xarajatlari      </t>
  </si>
  <si>
    <t>boshqa joriy 
xarajatlar (reja)</t>
  </si>
  <si>
    <t xml:space="preserve">51-bandini ijrosi yuzasidan 2-shakl </t>
  </si>
  <si>
    <t>ijtimoiy 
soliq (reja)</t>
  </si>
  <si>
    <t xml:space="preserve">Kassa xarajatlari       </t>
  </si>
  <si>
    <t xml:space="preserve">52-bandini ijrosi yuzasidan 1-shakl </t>
  </si>
  <si>
    <t xml:space="preserve">Investitsiya loyihalari toʻgʻrisida </t>
  </si>
  <si>
    <t xml:space="preserve">Investitsiya loyihasi nomi </t>
  </si>
  <si>
    <t>Investitsiya loyihasining maqsadi</t>
  </si>
  <si>
    <t xml:space="preserve">Ajratilgan sanasi </t>
  </si>
  <si>
    <t xml:space="preserve">Summasi </t>
  </si>
  <si>
    <t>53-bandini ijrosi yuzasidan 1-shakl</t>
  </si>
  <si>
    <t xml:space="preserve">Nazorat obyekti nomi </t>
  </si>
  <si>
    <t>Nazorat tadbirining maqsadi</t>
  </si>
  <si>
    <t xml:space="preserve">Muddati </t>
  </si>
  <si>
    <t>Nazorat oʻtkazgan davlat xizmatchisining lavozimi</t>
  </si>
  <si>
    <t>Nazorat oʻtkazgan davlat xizmatchisining                    FISH</t>
  </si>
  <si>
    <t xml:space="preserve">Byudjet jarayonining ochiqligini taʼminlash maqsadida rasmiy veb-saytlarda maʼlumotlarni joylashtirish tartibi toʻgʻrisidagi nizomga </t>
  </si>
  <si>
    <t xml:space="preserve">1-ILOVA </t>
  </si>
  <si>
    <t>(ming soʻmda)</t>
  </si>
  <si>
    <t>Oʻz tasarrufidagi byudjet 
tashkilotlarining nomlanishi</t>
  </si>
  <si>
    <t xml:space="preserve">Jami </t>
  </si>
  <si>
    <t>ish haqi va unga tenglashtiruvchi toʻlovlar miqdori</t>
  </si>
  <si>
    <t>yagona 
ijtimoiy soliq</t>
  </si>
  <si>
    <t>boshqa 
joriy xarajatlar</t>
  </si>
  <si>
    <t xml:space="preserve">Byudjet jarayonining ochiqligini taʼminlash maqsadida rasmiy veb-saytlarda maʼlumotlarni joylashtirish tartibi 
toʻgʻrisidagi nizomga </t>
  </si>
  <si>
    <t>14-ILOVA</t>
  </si>
  <si>
    <t>MAʼLUMOTLAR</t>
  </si>
  <si>
    <t>Depozit joylashtirilgan bank nomi</t>
  </si>
  <si>
    <t>STIR</t>
  </si>
  <si>
    <t>Muddati                  (kun)</t>
  </si>
  <si>
    <t>Foizi</t>
  </si>
  <si>
    <t>Joylashtirilgan mablagʻ (ming soʻm)</t>
  </si>
  <si>
    <t>Shartnoma raqami va sanasi</t>
  </si>
  <si>
    <t>x</t>
  </si>
  <si>
    <t>Depozitlar boʻyicha</t>
  </si>
  <si>
    <t>Damas</t>
  </si>
  <si>
    <t>01 778 PBA</t>
  </si>
  <si>
    <t>AAE0420165</t>
  </si>
  <si>
    <t>01 045 SAA</t>
  </si>
  <si>
    <t>AAE0428232</t>
  </si>
  <si>
    <t>01 782 VBA</t>
  </si>
  <si>
    <t>ajratilmagan</t>
  </si>
  <si>
    <t>yoʻq</t>
  </si>
  <si>
    <t>Yoʻq</t>
  </si>
  <si>
    <t>ajratilmaydi</t>
  </si>
  <si>
    <t>oʻtkazilmagan.</t>
  </si>
  <si>
    <t>mablagʻlar ajratilmaydi va tasarrufida byudjet tashkilotlari mavjud emas</t>
  </si>
  <si>
    <t>Nexia 3</t>
  </si>
  <si>
    <t>AAF4692033</t>
  </si>
  <si>
    <t>Kassa xarajatlari       (2 chorak)</t>
  </si>
  <si>
    <t>Kassa xarajatlari       
(2 chorak)</t>
  </si>
  <si>
    <t xml:space="preserve">     ming soʻm                                                                                                </t>
  </si>
  <si>
    <t xml:space="preserve">                                                                                                               MAʼLUMOT                                                                                                                                                                    </t>
  </si>
  <si>
    <t>Xizmat zarurati tufayli</t>
  </si>
  <si>
    <t>Bosh mutaxassis</t>
  </si>
  <si>
    <t>Toshkent shahri</t>
  </si>
  <si>
    <t>Suyarov G'afur Nurillayevich</t>
  </si>
  <si>
    <t>Jami:</t>
  </si>
  <si>
    <t>"Adliya organlari va muassasalarida axborot-kommunikatsiya texnologiyalarini rivojlantirish markazi" DM</t>
  </si>
  <si>
    <t xml:space="preserve"> "Aqilli hisob raqam " (Smart account) Pulli xizmatdan “DEVHUB” MCHJ  0,1 foiz. )</t>
  </si>
  <si>
    <t>Mulk taʼqiqlanmaganligi va (yoki) xatlanmaganligi toʻgʻrisida maʼlumotlarni Adliya vazirligining “Notarius” avtomatlashtirilgan axborot tizimi orqali tekshirganlik uchun har bir maʼlumotnoma uchun bazaviy hisoblash miqdorining 10 foizi miqdorida toʻlov. ()</t>
  </si>
  <si>
    <t>Mobil  toʻlov tizimlari orqali tushum (Payme Click U-pay ) va boshqalar 0,2 foiz.</t>
  </si>
  <si>
    <t>Hisobot davri mobaynida byudjetdan tashqari ajratilayotgan mablagʻlar summasi</t>
  </si>
  <si>
    <t xml:space="preserve"> "Aqilli hisob raqam " (Smart account YUR_CHECK-VIDEOCONF- va boshqalar “DEVHUB” MCHJ   )</t>
  </si>
  <si>
    <t xml:space="preserve">2025-yil 1-chorak                         davomida tushgan 
tushumlar </t>
  </si>
  <si>
    <t xml:space="preserve">Boshqa tushum ( tijorat banklarlari bilan axborot almashinuvidan tushgan tushumlar. Xamkorlik shartnomalari asosida) </t>
  </si>
  <si>
    <t>Boshqa tushumlar  va Mobil-ID tizimin Bankka  hisob raqamdagi qoldiqlarga  )</t>
  </si>
  <si>
    <t>Xususiy amaliyot bilan shugʻullanuvchi notarius tomonidan  "Notarius" ATdan foydalanganligi uchun BXMning 100 foizi toʻlov. )</t>
  </si>
  <si>
    <t>1-s 31.01.2025y</t>
  </si>
  <si>
    <t>2025y 3-14 fevral</t>
  </si>
  <si>
    <t xml:space="preserve">2025-yil 1-chorak davomida "Adliya organlari va muassasalarida axborot-kommunikatsiya texnologiyalarini rivojlantirish markazi" DM tomonidan xorijiy mexmonlarni kutib olish bilan bogʻliq xarajatlar amalga oshirilmaganligi maʼlum qilinadi. 
</t>
  </si>
  <si>
    <t>2025-yil 1-chorak davomida "Adliya organlari va muassasalarida axborot-kommunikatsiya texnologiyalarini rivojlantirish markazi" DM tomonidan investitsiya loyihasi kirtilmaganligi maʼlum qilinadi.</t>
  </si>
  <si>
    <t>2021-yil 1-chorak davomida "Adliya organlari va muassasalarida axborot-kommunikatsiya texnologiyalarini rivojlantirish markazi" DMda Hisob palatasi, Moliya vazirligi, nazorat qiluvchi organlari tomonidan nazorat tadbirlari  oʻtkazilmaganligini maʼlum qilinadi.</t>
  </si>
  <si>
    <t>Davlat organlari va tashkilotlari tasarrufidagi xizmat avtomototransport vositalari, xizmat uylari va boshqa koʻchmas mulklar toʻgʻrisidagi maʼlumotlar (tezkor-qidiruv, harbiy va boshqa maxsus xizmatlarda foydalaniladigan ashyolar bundan mustasno).</t>
  </si>
  <si>
    <t>Avtomototransport vositasi</t>
  </si>
  <si>
    <t>Avtomototransport turi</t>
  </si>
  <si>
    <t>Avtomototransport vositasi nomi</t>
  </si>
  <si>
    <t>Davlat raqami</t>
  </si>
  <si>
    <t>Ishlab chiqarilgan yili</t>
  </si>
  <si>
    <t>Texnik pasport raqami</t>
  </si>
  <si>
    <t>Balans (qoldiq) qiymati</t>
  </si>
  <si>
    <t>Joriy holati</t>
  </si>
  <si>
    <t>Joriy holati boʻyicha izoh</t>
  </si>
  <si>
    <t>Fotosurat</t>
  </si>
  <si>
    <t>yengil avtomobil</t>
  </si>
  <si>
    <t>yaxshi</t>
  </si>
  <si>
    <t>Lasetti</t>
  </si>
  <si>
    <t>* Izoh:  Xizmat uylari va boshqa koʻchmas mulklar tashkilot balansida mavjud emas.</t>
  </si>
  <si>
    <t xml:space="preserve">2025-yil II-chorak davomida "Adliya organlari va muassasalarida axborot-kommunikatsiya texnologiyalarini rivojlantirish markazi" DM tushumlari (daromadlari) toʻgʻrisida </t>
  </si>
  <si>
    <t>2025-yil II-чорак davomida "Adliya organlari va muassasalarida axborot-kommunikatsiya texnologiyalarini rivojlantirish markazi" DMga byudjetdan ajratilgan mablagʻlarning chegaralangan miqdori  toʻgʻrisida</t>
  </si>
  <si>
    <t>2025-yil II-chorak davomida "Adliya organlari va muassasalarida axborot-kommunikatsiya texnologiyalarini rivojlantirish markazi" DMga byudjetdan tashqari ajratilgan mablagʻlarning chegaralangan miqdori  toʻgʻrisida</t>
  </si>
  <si>
    <t>Kassa xarajatlari       chorak</t>
  </si>
  <si>
    <t xml:space="preserve">2025-yil II-chorak davomida "Adliya organlari va muassasalarida axborot-kommunikatsiya texnologiyalarini rivojlantirish markazi" DM xodimlarining respublika  ichidagi 
xizmat safarlari boʻyicha amalga oshirgan xarajatlari toʻgʻrisida </t>
  </si>
  <si>
    <t xml:space="preserve"> ZIYADOV ALISHER IZZATOVICH</t>
  </si>
  <si>
    <t>Bo‘lim boshlig‘i</t>
  </si>
  <si>
    <t>2-s 23.06.2025y</t>
  </si>
  <si>
    <t>2025y 23-25 iyun</t>
  </si>
  <si>
    <t>Samarqand viloyati</t>
  </si>
  <si>
    <t>MAVLONOV ABDURAUF XASAN O‘G‘LI</t>
  </si>
  <si>
    <t>XO‘JAYEV KAMOLIDDIN ULUG‘BEK O‘G‘LI</t>
  </si>
  <si>
    <t>Direktor</t>
  </si>
  <si>
    <t xml:space="preserve">2025-yil II-chorak davomida "Adliya organlari va muassasalarida axborot-kommunikatsiya texnologiyalarini rivojlantirish markazi" DM xodimlarining respublika  
tashqarisidagi xizmat safarlari boʻyicha amalga oshirgan xarajatlari toʻgʻrisida </t>
  </si>
  <si>
    <t xml:space="preserve">2025-yil II-chorak davomida "Adliya organlari va muassasalarida axborot-kommunikatsiya texnologiyalarini rivojlantirish markazi" DM tomonidan xorijiy mehmonlarni kutib olish bilan bogʻliq amalga oshirgan xarajatlar toʻgʻrisida </t>
  </si>
  <si>
    <t>2025-yil II-chorak davomida "Adliya organlari va muassasalarida axborot-kommunikatsiya texnologiyalarini rivojlantirish markazi" DMga budjetdan tashqari (markazning oʻzi topgan mablagʻlari) ajratilgan mablagʻlarning chegaralangan miqdori  
toʻgʻrisida</t>
  </si>
  <si>
    <t>2025-yil II-chorak davomida "Adliya organlari va muassasalarida axborot-kommunikatsiya texnologiyalarini rivojlantirish markazi" DMga byudjetdan ajratilgan mablagʻlarning chegaralangan miqdori  toʻgʻrisida</t>
  </si>
  <si>
    <t>2025-yil II-chorak davomida "Adliya organlari va muassasalarida axborot-kommunikatsiya texnologiyalarini rivojlantirish markazi" DMda Hisob palatasi, Moliya vazirligi, nazorat qiluvchi organlari tomonidan oʻtkazilgan nazorat tadbirlari yuzasidagi</t>
  </si>
  <si>
    <t>2025-yil II-chorak davomida byudjetdan ajratilgan mablagʻlarning chegaralangan miqdorining oʻz tasarrufidagi byudjet 
tashkilotlari kesimida taqsimoti toʻgʻrisida</t>
  </si>
  <si>
    <t>2025-yil II-chorakda "Adliya organlari va muassasalarida axborot-kommunikatsiya texnologiyalarini rivojlantirish markazi" DMga Davlat maqsadli jamgʻarmalardan ajratilgan subsidiyalar, kreditlar hamda tijorat banklarida qoldiq depozitlar toʻgʻrisidagi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</si>
</sst>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\ _₽_-;\-* #,##0.0\ _₽_-;_-* &quot;-&quot;??\ _₽_-;_-@_-"/>
    <numFmt numFmtId="166" formatCode="#,##0.0"/>
    <numFmt numFmtId="167" formatCode="#,##0.0_р_."/>
    <numFmt numFmtId="168" formatCode="_-* #,##0.0\ _₽_-;\-* #,##0.0\ _₽_-;_-* &quot;-&quot;?\ _₽_-;_-@_-"/>
    <numFmt numFmtId="169" formatCode="_-* #,##0.00_р_._-;\-* #,##0.00_р_._-;_-* &quot; 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212529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6100"/>
      <name val="Times New Roman"/>
      <family val="1"/>
      <charset val="204"/>
    </font>
    <font>
      <sz val="11"/>
      <color rgb="FF00008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33996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</font>
    <font>
      <sz val="14"/>
      <color rgb="FF31708F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21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/>
  </cellStyleXfs>
  <cellXfs count="258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5" fillId="0" borderId="0" xfId="0" applyFont="1" applyBorder="1" applyAlignment="1"/>
    <xf numFmtId="2" fontId="5" fillId="0" borderId="6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8" fillId="2" borderId="1" xfId="5" applyNumberFormat="1" applyFont="1" applyBorder="1" applyAlignment="1" applyProtection="1">
      <alignment vertical="center"/>
    </xf>
    <xf numFmtId="165" fontId="8" fillId="2" borderId="6" xfId="5" applyNumberFormat="1" applyFont="1" applyBorder="1" applyAlignment="1" applyProtection="1">
      <alignment vertic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6" fillId="0" borderId="11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166" fontId="11" fillId="2" borderId="1" xfId="5" applyNumberFormat="1" applyFont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>
      <alignment vertical="center" wrapText="1"/>
    </xf>
    <xf numFmtId="166" fontId="11" fillId="2" borderId="1" xfId="5" applyNumberFormat="1" applyFont="1" applyBorder="1" applyAlignment="1">
      <alignment horizontal="center" vertical="center" wrapText="1"/>
    </xf>
    <xf numFmtId="166" fontId="7" fillId="2" borderId="1" xfId="5" applyNumberFormat="1" applyBorder="1" applyAlignment="1" applyProtection="1">
      <alignment horizontal="center" vertical="center" wrapText="1"/>
      <protection hidden="1"/>
    </xf>
    <xf numFmtId="0" fontId="12" fillId="3" borderId="1" xfId="0" applyFont="1" applyFill="1" applyBorder="1" applyAlignment="1" applyProtection="1">
      <alignment vertical="top" wrapText="1"/>
      <protection locked="0"/>
    </xf>
    <xf numFmtId="0" fontId="2" fillId="0" borderId="0" xfId="0" applyFont="1" applyFill="1"/>
    <xf numFmtId="0" fontId="13" fillId="0" borderId="0" xfId="0" applyFont="1" applyAlignment="1">
      <alignment horizontal="center"/>
    </xf>
    <xf numFmtId="164" fontId="11" fillId="2" borderId="1" xfId="5" applyNumberFormat="1" applyFont="1" applyBorder="1" applyAlignment="1" applyProtection="1">
      <alignment vertical="center"/>
      <protection hidden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1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/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164" fontId="15" fillId="5" borderId="1" xfId="0" applyNumberFormat="1" applyFont="1" applyFill="1" applyBorder="1" applyAlignment="1">
      <alignment vertical="center"/>
    </xf>
    <xf numFmtId="164" fontId="15" fillId="0" borderId="1" xfId="1" applyFont="1" applyBorder="1" applyAlignment="1">
      <alignment vertical="center"/>
    </xf>
    <xf numFmtId="0" fontId="15" fillId="0" borderId="1" xfId="0" applyFont="1" applyBorder="1"/>
    <xf numFmtId="0" fontId="15" fillId="0" borderId="1" xfId="0" applyFont="1" applyBorder="1" applyAlignment="1" applyProtection="1">
      <alignment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64" fontId="15" fillId="0" borderId="1" xfId="1" applyFont="1" applyBorder="1" applyAlignment="1" applyProtection="1">
      <alignment horizontal="center" vertical="center"/>
      <protection locked="0"/>
    </xf>
    <xf numFmtId="164" fontId="15" fillId="0" borderId="1" xfId="1" applyFont="1" applyBorder="1" applyAlignment="1" applyProtection="1">
      <alignment vertical="center"/>
      <protection locked="0"/>
    </xf>
    <xf numFmtId="0" fontId="15" fillId="0" borderId="1" xfId="0" applyFont="1" applyBorder="1" applyProtection="1">
      <protection locked="0"/>
    </xf>
    <xf numFmtId="0" fontId="15" fillId="0" borderId="0" xfId="0" applyFont="1" applyProtection="1">
      <protection locked="0"/>
    </xf>
    <xf numFmtId="0" fontId="7" fillId="2" borderId="1" xfId="5" applyBorder="1" applyProtection="1">
      <protection locked="0"/>
    </xf>
    <xf numFmtId="0" fontId="15" fillId="0" borderId="0" xfId="0" applyFont="1" applyAlignment="1"/>
    <xf numFmtId="0" fontId="15" fillId="0" borderId="1" xfId="0" applyFont="1" applyBorder="1" applyAlignment="1" applyProtection="1">
      <alignment horizontal="center" vertical="center"/>
      <protection locked="0"/>
    </xf>
    <xf numFmtId="165" fontId="15" fillId="0" borderId="1" xfId="1" applyNumberFormat="1" applyFont="1" applyBorder="1" applyAlignment="1" applyProtection="1">
      <alignment horizontal="center" vertical="center" wrapText="1"/>
      <protection locked="0"/>
    </xf>
    <xf numFmtId="165" fontId="7" fillId="2" borderId="1" xfId="5" applyNumberFormat="1" applyBorder="1" applyAlignment="1">
      <alignment vertical="center"/>
    </xf>
    <xf numFmtId="165" fontId="15" fillId="0" borderId="1" xfId="1" applyNumberFormat="1" applyFont="1" applyBorder="1" applyAlignment="1" applyProtection="1">
      <alignment horizontal="center" vertical="center"/>
      <protection locked="0"/>
    </xf>
    <xf numFmtId="165" fontId="15" fillId="4" borderId="1" xfId="1" applyNumberFormat="1" applyFont="1" applyFill="1" applyBorder="1" applyAlignment="1" applyProtection="1">
      <alignment vertical="center"/>
      <protection locked="0"/>
    </xf>
    <xf numFmtId="165" fontId="15" fillId="0" borderId="1" xfId="1" applyNumberFormat="1" applyFont="1" applyBorder="1" applyAlignment="1" applyProtection="1">
      <alignment vertical="center"/>
      <protection locked="0"/>
    </xf>
    <xf numFmtId="165" fontId="15" fillId="0" borderId="1" xfId="1" applyNumberFormat="1" applyFont="1" applyBorder="1" applyProtection="1">
      <protection locked="0"/>
    </xf>
    <xf numFmtId="165" fontId="7" fillId="2" borderId="1" xfId="5" applyNumberFormat="1" applyBorder="1" applyAlignment="1">
      <alignment horizontal="center" vertical="center"/>
    </xf>
    <xf numFmtId="165" fontId="7" fillId="2" borderId="1" xfId="5" applyNumberFormat="1" applyBorder="1"/>
    <xf numFmtId="0" fontId="19" fillId="0" borderId="1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0" fillId="0" borderId="0" xfId="0" applyAlignment="1"/>
    <xf numFmtId="0" fontId="21" fillId="0" borderId="0" xfId="6" applyAlignment="1">
      <alignment horizontal="center" vertical="center"/>
    </xf>
    <xf numFmtId="0" fontId="1" fillId="0" borderId="0" xfId="2"/>
    <xf numFmtId="0" fontId="9" fillId="3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22" fillId="0" borderId="0" xfId="6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15" fillId="0" borderId="0" xfId="0" applyFont="1" applyAlignment="1">
      <alignment horizontal="right"/>
    </xf>
    <xf numFmtId="0" fontId="26" fillId="3" borderId="29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wrapText="1"/>
    </xf>
    <xf numFmtId="165" fontId="27" fillId="2" borderId="30" xfId="5" applyNumberFormat="1" applyFont="1" applyBorder="1" applyAlignment="1" applyProtection="1">
      <alignment horizontal="left" vertical="center" wrapText="1"/>
      <protection hidden="1"/>
    </xf>
    <xf numFmtId="165" fontId="18" fillId="3" borderId="4" xfId="1" applyNumberFormat="1" applyFont="1" applyFill="1" applyBorder="1" applyAlignment="1" applyProtection="1">
      <alignment horizontal="left" vertical="center" wrapText="1"/>
      <protection locked="0"/>
    </xf>
    <xf numFmtId="0" fontId="15" fillId="0" borderId="2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165" fontId="27" fillId="2" borderId="32" xfId="5" applyNumberFormat="1" applyFont="1" applyBorder="1" applyAlignment="1" applyProtection="1">
      <alignment horizontal="left" vertical="center" wrapText="1"/>
      <protection hidden="1"/>
    </xf>
    <xf numFmtId="165" fontId="18" fillId="3" borderId="14" xfId="1" applyNumberFormat="1" applyFont="1" applyFill="1" applyBorder="1" applyAlignment="1" applyProtection="1">
      <alignment horizontal="left" vertical="center" wrapText="1"/>
      <protection locked="0"/>
    </xf>
    <xf numFmtId="165" fontId="18" fillId="3" borderId="1" xfId="1" applyNumberFormat="1" applyFont="1" applyFill="1" applyBorder="1" applyAlignment="1" applyProtection="1">
      <alignment horizontal="left" vertical="center" wrapText="1"/>
      <protection locked="0"/>
    </xf>
    <xf numFmtId="165" fontId="18" fillId="3" borderId="10" xfId="1" applyNumberFormat="1" applyFont="1" applyFill="1" applyBorder="1" applyAlignment="1" applyProtection="1">
      <alignment horizontal="left" vertical="center" wrapText="1"/>
      <protection locked="0"/>
    </xf>
    <xf numFmtId="0" fontId="15" fillId="0" borderId="33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left" vertical="center" wrapText="1"/>
    </xf>
    <xf numFmtId="165" fontId="27" fillId="2" borderId="35" xfId="5" applyNumberFormat="1" applyFont="1" applyBorder="1" applyAlignment="1" applyProtection="1">
      <alignment horizontal="left" vertical="center" wrapText="1"/>
      <protection hidden="1"/>
    </xf>
    <xf numFmtId="165" fontId="18" fillId="3" borderId="36" xfId="1" applyNumberFormat="1" applyFont="1" applyFill="1" applyBorder="1" applyAlignment="1" applyProtection="1">
      <alignment horizontal="left" vertical="center" wrapText="1"/>
      <protection locked="0"/>
    </xf>
    <xf numFmtId="165" fontId="18" fillId="3" borderId="15" xfId="1" applyNumberFormat="1" applyFont="1" applyFill="1" applyBorder="1" applyAlignment="1" applyProtection="1">
      <alignment horizontal="left" vertical="center" wrapText="1"/>
      <protection locked="0"/>
    </xf>
    <xf numFmtId="165" fontId="18" fillId="3" borderId="37" xfId="1" applyNumberFormat="1" applyFont="1" applyFill="1" applyBorder="1" applyAlignment="1" applyProtection="1">
      <alignment horizontal="left" vertical="center" wrapText="1"/>
      <protection locked="0"/>
    </xf>
    <xf numFmtId="165" fontId="27" fillId="2" borderId="29" xfId="5" applyNumberFormat="1" applyFont="1" applyBorder="1" applyAlignment="1" applyProtection="1">
      <alignment horizontal="left" vertical="center" wrapText="1"/>
      <protection hidden="1"/>
    </xf>
    <xf numFmtId="165" fontId="27" fillId="2" borderId="24" xfId="5" applyNumberFormat="1" applyFont="1" applyBorder="1" applyAlignment="1" applyProtection="1">
      <alignment horizontal="left" vertical="center" wrapText="1"/>
      <protection hidden="1"/>
    </xf>
    <xf numFmtId="165" fontId="27" fillId="2" borderId="25" xfId="5" applyNumberFormat="1" applyFont="1" applyBorder="1" applyAlignment="1" applyProtection="1">
      <alignment horizontal="left" vertical="center" wrapText="1"/>
      <protection hidden="1"/>
    </xf>
    <xf numFmtId="165" fontId="27" fillId="2" borderId="26" xfId="5" applyNumberFormat="1" applyFont="1" applyBorder="1" applyAlignment="1" applyProtection="1">
      <alignment horizontal="left" vertical="center" wrapText="1"/>
      <protection hidden="1"/>
    </xf>
    <xf numFmtId="0" fontId="28" fillId="0" borderId="0" xfId="2" applyFont="1" applyAlignment="1">
      <alignment horizontal="center"/>
    </xf>
    <xf numFmtId="0" fontId="12" fillId="3" borderId="0" xfId="3" applyFont="1" applyFill="1" applyAlignment="1">
      <alignment vertical="top" wrapText="1"/>
    </xf>
    <xf numFmtId="0" fontId="26" fillId="3" borderId="0" xfId="3" applyFont="1" applyFill="1" applyBorder="1" applyAlignment="1">
      <alignment vertical="center"/>
    </xf>
    <xf numFmtId="0" fontId="12" fillId="3" borderId="0" xfId="3" applyFont="1" applyFill="1" applyBorder="1" applyAlignment="1">
      <alignment vertical="top" wrapText="1"/>
    </xf>
    <xf numFmtId="0" fontId="26" fillId="3" borderId="1" xfId="3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vertical="center" wrapText="1"/>
    </xf>
    <xf numFmtId="0" fontId="9" fillId="3" borderId="1" xfId="3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7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0" xfId="3" applyFont="1" applyAlignment="1">
      <alignment horizontal="center" vertical="center"/>
    </xf>
    <xf numFmtId="0" fontId="29" fillId="3" borderId="1" xfId="3" applyFont="1" applyFill="1" applyBorder="1" applyAlignment="1">
      <alignment horizontal="center" vertical="center" wrapText="1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167" fontId="32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0" xfId="1" applyFont="1"/>
    <xf numFmtId="0" fontId="32" fillId="0" borderId="1" xfId="0" applyFont="1" applyBorder="1" applyAlignment="1" applyProtection="1">
      <alignment vertical="center" wrapText="1"/>
      <protection locked="0"/>
    </xf>
    <xf numFmtId="164" fontId="11" fillId="2" borderId="1" xfId="5" applyNumberFormat="1" applyFont="1" applyBorder="1" applyAlignment="1" applyProtection="1">
      <alignment vertical="center" wrapText="1"/>
      <protection hidden="1"/>
    </xf>
    <xf numFmtId="164" fontId="15" fillId="0" borderId="1" xfId="1" applyFont="1" applyBorder="1" applyAlignment="1" applyProtection="1">
      <alignment horizontal="center" vertical="center" wrapText="1"/>
      <protection locked="0"/>
    </xf>
    <xf numFmtId="164" fontId="15" fillId="0" borderId="1" xfId="1" applyFont="1" applyBorder="1" applyAlignment="1" applyProtection="1">
      <alignment vertical="center" wrapText="1"/>
      <protection locked="0"/>
    </xf>
    <xf numFmtId="0" fontId="15" fillId="0" borderId="0" xfId="0" applyFont="1" applyAlignment="1">
      <alignment wrapText="1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>
      <alignment horizontal="center" vertical="center" wrapText="1"/>
    </xf>
    <xf numFmtId="49" fontId="0" fillId="0" borderId="42" xfId="0" applyNumberFormat="1" applyFont="1" applyFill="1" applyBorder="1" applyAlignment="1">
      <alignment horizontal="left" wrapText="1"/>
    </xf>
    <xf numFmtId="9" fontId="9" fillId="3" borderId="42" xfId="0" applyNumberFormat="1" applyFont="1" applyFill="1" applyBorder="1" applyAlignment="1">
      <alignment horizontal="center" vertical="center" wrapText="1"/>
    </xf>
    <xf numFmtId="167" fontId="2" fillId="7" borderId="1" xfId="0" applyNumberFormat="1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33" fillId="0" borderId="42" xfId="0" applyNumberFormat="1" applyFont="1" applyFill="1" applyBorder="1" applyAlignment="1">
      <alignment horizontal="left" wrapText="1" readingOrder="1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Fill="1" applyBorder="1" applyAlignment="1" applyProtection="1">
      <alignment vertical="center" wrapText="1"/>
      <protection locked="0"/>
    </xf>
    <xf numFmtId="164" fontId="2" fillId="0" borderId="42" xfId="1" applyFont="1" applyFill="1" applyBorder="1" applyAlignment="1" applyProtection="1">
      <alignment horizontal="center" vertical="center"/>
      <protection locked="0"/>
    </xf>
    <xf numFmtId="164" fontId="11" fillId="0" borderId="42" xfId="5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164" fontId="2" fillId="0" borderId="0" xfId="1" applyFont="1"/>
    <xf numFmtId="164" fontId="8" fillId="2" borderId="6" xfId="5" applyNumberFormat="1" applyFont="1" applyBorder="1" applyAlignment="1" applyProtection="1">
      <alignment vertical="center"/>
    </xf>
    <xf numFmtId="164" fontId="8" fillId="2" borderId="7" xfId="5" applyNumberFormat="1" applyFont="1" applyBorder="1" applyAlignment="1" applyProtection="1">
      <alignment vertical="center"/>
    </xf>
    <xf numFmtId="164" fontId="2" fillId="0" borderId="1" xfId="1" applyFont="1" applyBorder="1" applyAlignment="1">
      <alignment horizontal="left" vertical="center"/>
    </xf>
    <xf numFmtId="164" fontId="2" fillId="7" borderId="1" xfId="1" applyFont="1" applyFill="1" applyBorder="1" applyAlignment="1" applyProtection="1">
      <alignment horizontal="center" vertical="center"/>
      <protection locked="0"/>
    </xf>
    <xf numFmtId="167" fontId="32" fillId="7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7" fillId="0" borderId="40" xfId="0" applyFont="1" applyBorder="1" applyAlignment="1">
      <alignment horizontal="center" vertical="center" wrapText="1"/>
    </xf>
    <xf numFmtId="0" fontId="38" fillId="6" borderId="41" xfId="0" applyFont="1" applyFill="1" applyBorder="1" applyAlignment="1">
      <alignment horizontal="center" vertical="top" wrapText="1"/>
    </xf>
    <xf numFmtId="0" fontId="39" fillId="3" borderId="41" xfId="0" applyFont="1" applyFill="1" applyBorder="1" applyAlignment="1">
      <alignment horizontal="center" vertical="top" wrapText="1"/>
    </xf>
    <xf numFmtId="0" fontId="39" fillId="3" borderId="41" xfId="0" applyFont="1" applyFill="1" applyBorder="1" applyAlignment="1">
      <alignment vertical="top" wrapText="1"/>
    </xf>
    <xf numFmtId="0" fontId="40" fillId="3" borderId="41" xfId="6" applyFont="1" applyFill="1" applyBorder="1" applyAlignment="1">
      <alignment horizontal="center" vertical="top" wrapText="1"/>
    </xf>
    <xf numFmtId="0" fontId="39" fillId="6" borderId="41" xfId="0" applyFont="1" applyFill="1" applyBorder="1" applyAlignment="1">
      <alignment horizontal="center" vertical="top" wrapText="1"/>
    </xf>
    <xf numFmtId="0" fontId="39" fillId="6" borderId="41" xfId="0" applyFont="1" applyFill="1" applyBorder="1" applyAlignment="1">
      <alignment vertical="top" wrapText="1"/>
    </xf>
    <xf numFmtId="0" fontId="40" fillId="6" borderId="41" xfId="6" applyFont="1" applyFill="1" applyBorder="1" applyAlignment="1">
      <alignment horizontal="center" vertical="top" wrapText="1"/>
    </xf>
    <xf numFmtId="2" fontId="6" fillId="0" borderId="9" xfId="0" applyNumberFormat="1" applyFont="1" applyFill="1" applyBorder="1" applyAlignment="1">
      <alignment horizontal="center" vertical="center" wrapText="1"/>
    </xf>
    <xf numFmtId="2" fontId="6" fillId="0" borderId="50" xfId="0" applyNumberFormat="1" applyFont="1" applyFill="1" applyBorder="1" applyAlignment="1">
      <alignment horizontal="center" vertical="center" wrapText="1"/>
    </xf>
    <xf numFmtId="2" fontId="6" fillId="0" borderId="51" xfId="0" applyNumberFormat="1" applyFont="1" applyFill="1" applyBorder="1" applyAlignment="1">
      <alignment horizontal="center" vertical="center" wrapText="1"/>
    </xf>
    <xf numFmtId="168" fontId="2" fillId="0" borderId="0" xfId="0" applyNumberFormat="1" applyFont="1"/>
    <xf numFmtId="169" fontId="41" fillId="3" borderId="42" xfId="1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vertical="center"/>
    </xf>
    <xf numFmtId="164" fontId="2" fillId="5" borderId="1" xfId="1" applyFont="1" applyFill="1" applyBorder="1" applyAlignment="1">
      <alignment horizontal="left" vertical="center"/>
    </xf>
    <xf numFmtId="164" fontId="2" fillId="5" borderId="45" xfId="1" applyFont="1" applyFill="1" applyBorder="1" applyAlignment="1">
      <alignment horizontal="left" vertical="center"/>
    </xf>
    <xf numFmtId="164" fontId="2" fillId="5" borderId="10" xfId="1" applyFont="1" applyFill="1" applyBorder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37" fillId="0" borderId="40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42" xfId="0" applyFont="1" applyBorder="1" applyAlignment="1">
      <alignment horizontal="center" vertical="center"/>
    </xf>
    <xf numFmtId="0" fontId="6" fillId="0" borderId="11" xfId="0" applyFont="1" applyBorder="1" applyAlignment="1">
      <alignment horizontal="right"/>
    </xf>
    <xf numFmtId="0" fontId="11" fillId="2" borderId="1" xfId="5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2" borderId="1" xfId="5" applyFont="1" applyBorder="1" applyAlignment="1" applyProtection="1">
      <alignment horizontal="center" vertical="center" wrapText="1"/>
      <protection hidden="1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7" fillId="2" borderId="45" xfId="5" applyBorder="1" applyAlignment="1" applyProtection="1">
      <alignment horizontal="center" vertical="center"/>
      <protection locked="0"/>
    </xf>
    <xf numFmtId="0" fontId="7" fillId="2" borderId="46" xfId="5" applyBorder="1" applyAlignment="1" applyProtection="1">
      <alignment horizontal="center" vertical="center"/>
      <protection locked="0"/>
    </xf>
    <xf numFmtId="0" fontId="7" fillId="2" borderId="47" xfId="5" applyBorder="1" applyAlignment="1" applyProtection="1">
      <alignment horizontal="center" vertical="center"/>
      <protection locked="0"/>
    </xf>
    <xf numFmtId="0" fontId="16" fillId="0" borderId="11" xfId="0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9" fillId="0" borderId="0" xfId="0" applyFont="1" applyBorder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6" fillId="0" borderId="17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27" fillId="2" borderId="38" xfId="5" applyFont="1" applyBorder="1" applyAlignment="1" applyProtection="1">
      <alignment horizontal="center" vertical="center" wrapText="1"/>
      <protection hidden="1"/>
    </xf>
    <xf numFmtId="0" fontId="27" fillId="2" borderId="39" xfId="5" applyFont="1" applyBorder="1" applyAlignment="1" applyProtection="1">
      <alignment horizontal="center" vertical="center" wrapText="1"/>
      <protection hidden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3" borderId="2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6" fillId="3" borderId="27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8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 wrapText="1"/>
    </xf>
    <xf numFmtId="165" fontId="35" fillId="3" borderId="43" xfId="1" applyNumberFormat="1" applyFont="1" applyFill="1" applyBorder="1" applyAlignment="1" applyProtection="1">
      <alignment horizontal="center" vertical="center" wrapText="1"/>
      <protection locked="0"/>
    </xf>
    <xf numFmtId="165" fontId="35" fillId="3" borderId="44" xfId="1" applyNumberFormat="1" applyFont="1" applyFill="1" applyBorder="1" applyAlignment="1" applyProtection="1">
      <alignment horizontal="center" vertical="center" wrapText="1"/>
      <protection locked="0"/>
    </xf>
    <xf numFmtId="165" fontId="35" fillId="3" borderId="31" xfId="1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Alignment="1">
      <alignment horizontal="center" wrapText="1"/>
    </xf>
    <xf numFmtId="0" fontId="28" fillId="0" borderId="0" xfId="2" applyFont="1" applyAlignment="1">
      <alignment horizontal="center"/>
    </xf>
    <xf numFmtId="0" fontId="26" fillId="3" borderId="1" xfId="3" applyFont="1" applyFill="1" applyBorder="1" applyAlignment="1">
      <alignment horizontal="center" vertical="center" wrapText="1"/>
    </xf>
    <xf numFmtId="0" fontId="10" fillId="3" borderId="12" xfId="3" applyFont="1" applyFill="1" applyBorder="1" applyAlignment="1">
      <alignment horizontal="center" vertical="center" wrapText="1"/>
    </xf>
    <xf numFmtId="0" fontId="10" fillId="3" borderId="13" xfId="3" applyFont="1" applyFill="1" applyBorder="1" applyAlignment="1">
      <alignment horizontal="center" vertical="center" wrapText="1"/>
    </xf>
    <xf numFmtId="0" fontId="10" fillId="3" borderId="14" xfId="3" applyFont="1" applyFill="1" applyBorder="1" applyAlignment="1">
      <alignment horizontal="center" vertical="center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0" fontId="9" fillId="3" borderId="42" xfId="0" applyFont="1" applyFill="1" applyBorder="1" applyAlignment="1">
      <alignment vertical="center" wrapText="1"/>
    </xf>
  </cellXfs>
  <cellStyles count="10">
    <cellStyle name="Normal" xfId="9"/>
    <cellStyle name="Гиперссылка" xfId="6" builtinId="8"/>
    <cellStyle name="Обычный" xfId="0" builtinId="0"/>
    <cellStyle name="Обычный 2" xfId="2"/>
    <cellStyle name="Обычный 2 2" xfId="3"/>
    <cellStyle name="Финансовый" xfId="1" builtinId="3"/>
    <cellStyle name="Финансовый 2" xfId="4"/>
    <cellStyle name="Финансовый 2 3" xfId="7"/>
    <cellStyle name="Финансовый 3" xfId="8"/>
    <cellStyle name="Хороший" xfId="5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PI_bux/&#1052;&#1072;&#1088;&#1082;&#1072;&#1079;%20&#1090;&#1091;&#1096;&#1091;&#1084;%20&#1074;&#1072;%20&#1093;&#1072;&#1088;&#1072;&#1078;&#1072;&#1090;&#1083;&#1072;&#1088;&#1080;%20&#1081;&#1080;&#1083;&#1083;&#1072;&#1088;%20&#1082;&#1077;&#1089;&#1080;&#1084;&#1080;&#1076;&#1072;/2025%20&#1081;&#1080;&#1083;/2025%20&#1081;&#1080;&#1083;%20&#1090;&#1091;&#1096;&#1091;&#1084;%20&#1074;&#1072;%20&#1093;&#1072;&#1088;&#1072;&#1078;&#1072;&#1090;&#1083;&#1072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Лист4"/>
      <sheetName val="Печатная форма (4)"/>
      <sheetName val="4014 Notarius Garov re 10% "/>
      <sheetName val="4022 Notarius yuridik 5% "/>
      <sheetName val="Упай пайми килик пайнет 4012"/>
      <sheetName val="сугарта смарт  4021"/>
      <sheetName val=" Notarius касса 4024 "/>
      <sheetName val="4017 Notarius Онлайин "/>
      <sheetName val="4016 микро молия"/>
      <sheetName val="Смарт аконт 0,001%"/>
      <sheetName val="4023 Mobile ID 2025 й"/>
      <sheetName val="Хисоб фактуралар 2025й "/>
      <sheetName val="жами тушум ва харажат"/>
      <sheetName val="Тушум факт харажат 2025 "/>
      <sheetName val="Тушумлар  2025 й"/>
      <sheetName val="жами тушум-факт 2025 й маълумот"/>
      <sheetName val="Банк тақиқ   "/>
      <sheetName val="Банклар"/>
      <sheetName val="Тушум 2025"/>
      <sheetName val="Капитал тош.шах 2та шарт об (2"/>
      <sheetName val="Алоқа ИПатек капитал"/>
      <sheetName val="Лист6"/>
      <sheetName val="Лист8"/>
      <sheetName val="Лист7"/>
      <sheetName val="Лист9"/>
      <sheetName val="Печатная форма (3)"/>
      <sheetName val="Печатная форма (2)"/>
      <sheetName val="Печатная форм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4">
          <cell r="C24">
            <v>12655189.501860002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"/>
  <sheetViews>
    <sheetView tabSelected="1" workbookViewId="0">
      <selection activeCell="L12" sqref="L12"/>
    </sheetView>
  </sheetViews>
  <sheetFormatPr defaultRowHeight="15" x14ac:dyDescent="0.25"/>
  <cols>
    <col min="1" max="1" width="3.42578125" style="41" bestFit="1" customWidth="1"/>
    <col min="2" max="2" width="20" style="41" customWidth="1"/>
    <col min="3" max="3" width="11.5703125" style="41" bestFit="1" customWidth="1"/>
    <col min="4" max="4" width="16.7109375" style="41" bestFit="1" customWidth="1"/>
    <col min="5" max="5" width="11.85546875" style="41" bestFit="1" customWidth="1"/>
    <col min="6" max="6" width="13.140625" style="41" bestFit="1" customWidth="1"/>
    <col min="7" max="7" width="10.140625" style="41" bestFit="1" customWidth="1"/>
    <col min="8" max="8" width="8.140625" style="41" bestFit="1" customWidth="1"/>
    <col min="9" max="9" width="8.28515625" style="41" bestFit="1" customWidth="1"/>
    <col min="10" max="10" width="8.5703125" style="41" bestFit="1" customWidth="1"/>
    <col min="11" max="11" width="9.140625" style="41"/>
    <col min="12" max="12" width="13.85546875" style="41" customWidth="1"/>
    <col min="13" max="256" width="9.140625" style="41"/>
    <col min="257" max="257" width="3.42578125" style="41" bestFit="1" customWidth="1"/>
    <col min="258" max="258" width="20" style="41" customWidth="1"/>
    <col min="259" max="259" width="11.5703125" style="41" bestFit="1" customWidth="1"/>
    <col min="260" max="260" width="16.7109375" style="41" bestFit="1" customWidth="1"/>
    <col min="261" max="261" width="11.85546875" style="41" bestFit="1" customWidth="1"/>
    <col min="262" max="262" width="13.140625" style="41" bestFit="1" customWidth="1"/>
    <col min="263" max="263" width="10.140625" style="41" bestFit="1" customWidth="1"/>
    <col min="264" max="264" width="8.140625" style="41" bestFit="1" customWidth="1"/>
    <col min="265" max="265" width="8.28515625" style="41" bestFit="1" customWidth="1"/>
    <col min="266" max="266" width="8.5703125" style="41" bestFit="1" customWidth="1"/>
    <col min="267" max="267" width="9.140625" style="41"/>
    <col min="268" max="268" width="13.85546875" style="41" customWidth="1"/>
    <col min="269" max="512" width="9.140625" style="41"/>
    <col min="513" max="513" width="3.42578125" style="41" bestFit="1" customWidth="1"/>
    <col min="514" max="514" width="20" style="41" customWidth="1"/>
    <col min="515" max="515" width="11.5703125" style="41" bestFit="1" customWidth="1"/>
    <col min="516" max="516" width="16.7109375" style="41" bestFit="1" customWidth="1"/>
    <col min="517" max="517" width="11.85546875" style="41" bestFit="1" customWidth="1"/>
    <col min="518" max="518" width="13.140625" style="41" bestFit="1" customWidth="1"/>
    <col min="519" max="519" width="10.140625" style="41" bestFit="1" customWidth="1"/>
    <col min="520" max="520" width="8.140625" style="41" bestFit="1" customWidth="1"/>
    <col min="521" max="521" width="8.28515625" style="41" bestFit="1" customWidth="1"/>
    <col min="522" max="522" width="8.5703125" style="41" bestFit="1" customWidth="1"/>
    <col min="523" max="523" width="9.140625" style="41"/>
    <col min="524" max="524" width="13.85546875" style="41" customWidth="1"/>
    <col min="525" max="768" width="9.140625" style="41"/>
    <col min="769" max="769" width="3.42578125" style="41" bestFit="1" customWidth="1"/>
    <col min="770" max="770" width="20" style="41" customWidth="1"/>
    <col min="771" max="771" width="11.5703125" style="41" bestFit="1" customWidth="1"/>
    <col min="772" max="772" width="16.7109375" style="41" bestFit="1" customWidth="1"/>
    <col min="773" max="773" width="11.85546875" style="41" bestFit="1" customWidth="1"/>
    <col min="774" max="774" width="13.140625" style="41" bestFit="1" customWidth="1"/>
    <col min="775" max="775" width="10.140625" style="41" bestFit="1" customWidth="1"/>
    <col min="776" max="776" width="8.140625" style="41" bestFit="1" customWidth="1"/>
    <col min="777" max="777" width="8.28515625" style="41" bestFit="1" customWidth="1"/>
    <col min="778" max="778" width="8.5703125" style="41" bestFit="1" customWidth="1"/>
    <col min="779" max="779" width="9.140625" style="41"/>
    <col min="780" max="780" width="13.85546875" style="41" customWidth="1"/>
    <col min="781" max="1024" width="9.140625" style="41"/>
    <col min="1025" max="1025" width="3.42578125" style="41" bestFit="1" customWidth="1"/>
    <col min="1026" max="1026" width="20" style="41" customWidth="1"/>
    <col min="1027" max="1027" width="11.5703125" style="41" bestFit="1" customWidth="1"/>
    <col min="1028" max="1028" width="16.7109375" style="41" bestFit="1" customWidth="1"/>
    <col min="1029" max="1029" width="11.85546875" style="41" bestFit="1" customWidth="1"/>
    <col min="1030" max="1030" width="13.140625" style="41" bestFit="1" customWidth="1"/>
    <col min="1031" max="1031" width="10.140625" style="41" bestFit="1" customWidth="1"/>
    <col min="1032" max="1032" width="8.140625" style="41" bestFit="1" customWidth="1"/>
    <col min="1033" max="1033" width="8.28515625" style="41" bestFit="1" customWidth="1"/>
    <col min="1034" max="1034" width="8.5703125" style="41" bestFit="1" customWidth="1"/>
    <col min="1035" max="1035" width="9.140625" style="41"/>
    <col min="1036" max="1036" width="13.85546875" style="41" customWidth="1"/>
    <col min="1037" max="1280" width="9.140625" style="41"/>
    <col min="1281" max="1281" width="3.42578125" style="41" bestFit="1" customWidth="1"/>
    <col min="1282" max="1282" width="20" style="41" customWidth="1"/>
    <col min="1283" max="1283" width="11.5703125" style="41" bestFit="1" customWidth="1"/>
    <col min="1284" max="1284" width="16.7109375" style="41" bestFit="1" customWidth="1"/>
    <col min="1285" max="1285" width="11.85546875" style="41" bestFit="1" customWidth="1"/>
    <col min="1286" max="1286" width="13.140625" style="41" bestFit="1" customWidth="1"/>
    <col min="1287" max="1287" width="10.140625" style="41" bestFit="1" customWidth="1"/>
    <col min="1288" max="1288" width="8.140625" style="41" bestFit="1" customWidth="1"/>
    <col min="1289" max="1289" width="8.28515625" style="41" bestFit="1" customWidth="1"/>
    <col min="1290" max="1290" width="8.5703125" style="41" bestFit="1" customWidth="1"/>
    <col min="1291" max="1291" width="9.140625" style="41"/>
    <col min="1292" max="1292" width="13.85546875" style="41" customWidth="1"/>
    <col min="1293" max="1536" width="9.140625" style="41"/>
    <col min="1537" max="1537" width="3.42578125" style="41" bestFit="1" customWidth="1"/>
    <col min="1538" max="1538" width="20" style="41" customWidth="1"/>
    <col min="1539" max="1539" width="11.5703125" style="41" bestFit="1" customWidth="1"/>
    <col min="1540" max="1540" width="16.7109375" style="41" bestFit="1" customWidth="1"/>
    <col min="1541" max="1541" width="11.85546875" style="41" bestFit="1" customWidth="1"/>
    <col min="1542" max="1542" width="13.140625" style="41" bestFit="1" customWidth="1"/>
    <col min="1543" max="1543" width="10.140625" style="41" bestFit="1" customWidth="1"/>
    <col min="1544" max="1544" width="8.140625" style="41" bestFit="1" customWidth="1"/>
    <col min="1545" max="1545" width="8.28515625" style="41" bestFit="1" customWidth="1"/>
    <col min="1546" max="1546" width="8.5703125" style="41" bestFit="1" customWidth="1"/>
    <col min="1547" max="1547" width="9.140625" style="41"/>
    <col min="1548" max="1548" width="13.85546875" style="41" customWidth="1"/>
    <col min="1549" max="1792" width="9.140625" style="41"/>
    <col min="1793" max="1793" width="3.42578125" style="41" bestFit="1" customWidth="1"/>
    <col min="1794" max="1794" width="20" style="41" customWidth="1"/>
    <col min="1795" max="1795" width="11.5703125" style="41" bestFit="1" customWidth="1"/>
    <col min="1796" max="1796" width="16.7109375" style="41" bestFit="1" customWidth="1"/>
    <col min="1797" max="1797" width="11.85546875" style="41" bestFit="1" customWidth="1"/>
    <col min="1798" max="1798" width="13.140625" style="41" bestFit="1" customWidth="1"/>
    <col min="1799" max="1799" width="10.140625" style="41" bestFit="1" customWidth="1"/>
    <col min="1800" max="1800" width="8.140625" style="41" bestFit="1" customWidth="1"/>
    <col min="1801" max="1801" width="8.28515625" style="41" bestFit="1" customWidth="1"/>
    <col min="1802" max="1802" width="8.5703125" style="41" bestFit="1" customWidth="1"/>
    <col min="1803" max="1803" width="9.140625" style="41"/>
    <col min="1804" max="1804" width="13.85546875" style="41" customWidth="1"/>
    <col min="1805" max="2048" width="9.140625" style="41"/>
    <col min="2049" max="2049" width="3.42578125" style="41" bestFit="1" customWidth="1"/>
    <col min="2050" max="2050" width="20" style="41" customWidth="1"/>
    <col min="2051" max="2051" width="11.5703125" style="41" bestFit="1" customWidth="1"/>
    <col min="2052" max="2052" width="16.7109375" style="41" bestFit="1" customWidth="1"/>
    <col min="2053" max="2053" width="11.85546875" style="41" bestFit="1" customWidth="1"/>
    <col min="2054" max="2054" width="13.140625" style="41" bestFit="1" customWidth="1"/>
    <col min="2055" max="2055" width="10.140625" style="41" bestFit="1" customWidth="1"/>
    <col min="2056" max="2056" width="8.140625" style="41" bestFit="1" customWidth="1"/>
    <col min="2057" max="2057" width="8.28515625" style="41" bestFit="1" customWidth="1"/>
    <col min="2058" max="2058" width="8.5703125" style="41" bestFit="1" customWidth="1"/>
    <col min="2059" max="2059" width="9.140625" style="41"/>
    <col min="2060" max="2060" width="13.85546875" style="41" customWidth="1"/>
    <col min="2061" max="2304" width="9.140625" style="41"/>
    <col min="2305" max="2305" width="3.42578125" style="41" bestFit="1" customWidth="1"/>
    <col min="2306" max="2306" width="20" style="41" customWidth="1"/>
    <col min="2307" max="2307" width="11.5703125" style="41" bestFit="1" customWidth="1"/>
    <col min="2308" max="2308" width="16.7109375" style="41" bestFit="1" customWidth="1"/>
    <col min="2309" max="2309" width="11.85546875" style="41" bestFit="1" customWidth="1"/>
    <col min="2310" max="2310" width="13.140625" style="41" bestFit="1" customWidth="1"/>
    <col min="2311" max="2311" width="10.140625" style="41" bestFit="1" customWidth="1"/>
    <col min="2312" max="2312" width="8.140625" style="41" bestFit="1" customWidth="1"/>
    <col min="2313" max="2313" width="8.28515625" style="41" bestFit="1" customWidth="1"/>
    <col min="2314" max="2314" width="8.5703125" style="41" bestFit="1" customWidth="1"/>
    <col min="2315" max="2315" width="9.140625" style="41"/>
    <col min="2316" max="2316" width="13.85546875" style="41" customWidth="1"/>
    <col min="2317" max="2560" width="9.140625" style="41"/>
    <col min="2561" max="2561" width="3.42578125" style="41" bestFit="1" customWidth="1"/>
    <col min="2562" max="2562" width="20" style="41" customWidth="1"/>
    <col min="2563" max="2563" width="11.5703125" style="41" bestFit="1" customWidth="1"/>
    <col min="2564" max="2564" width="16.7109375" style="41" bestFit="1" customWidth="1"/>
    <col min="2565" max="2565" width="11.85546875" style="41" bestFit="1" customWidth="1"/>
    <col min="2566" max="2566" width="13.140625" style="41" bestFit="1" customWidth="1"/>
    <col min="2567" max="2567" width="10.140625" style="41" bestFit="1" customWidth="1"/>
    <col min="2568" max="2568" width="8.140625" style="41" bestFit="1" customWidth="1"/>
    <col min="2569" max="2569" width="8.28515625" style="41" bestFit="1" customWidth="1"/>
    <col min="2570" max="2570" width="8.5703125" style="41" bestFit="1" customWidth="1"/>
    <col min="2571" max="2571" width="9.140625" style="41"/>
    <col min="2572" max="2572" width="13.85546875" style="41" customWidth="1"/>
    <col min="2573" max="2816" width="9.140625" style="41"/>
    <col min="2817" max="2817" width="3.42578125" style="41" bestFit="1" customWidth="1"/>
    <col min="2818" max="2818" width="20" style="41" customWidth="1"/>
    <col min="2819" max="2819" width="11.5703125" style="41" bestFit="1" customWidth="1"/>
    <col min="2820" max="2820" width="16.7109375" style="41" bestFit="1" customWidth="1"/>
    <col min="2821" max="2821" width="11.85546875" style="41" bestFit="1" customWidth="1"/>
    <col min="2822" max="2822" width="13.140625" style="41" bestFit="1" customWidth="1"/>
    <col min="2823" max="2823" width="10.140625" style="41" bestFit="1" customWidth="1"/>
    <col min="2824" max="2824" width="8.140625" style="41" bestFit="1" customWidth="1"/>
    <col min="2825" max="2825" width="8.28515625" style="41" bestFit="1" customWidth="1"/>
    <col min="2826" max="2826" width="8.5703125" style="41" bestFit="1" customWidth="1"/>
    <col min="2827" max="2827" width="9.140625" style="41"/>
    <col min="2828" max="2828" width="13.85546875" style="41" customWidth="1"/>
    <col min="2829" max="3072" width="9.140625" style="41"/>
    <col min="3073" max="3073" width="3.42578125" style="41" bestFit="1" customWidth="1"/>
    <col min="3074" max="3074" width="20" style="41" customWidth="1"/>
    <col min="3075" max="3075" width="11.5703125" style="41" bestFit="1" customWidth="1"/>
    <col min="3076" max="3076" width="16.7109375" style="41" bestFit="1" customWidth="1"/>
    <col min="3077" max="3077" width="11.85546875" style="41" bestFit="1" customWidth="1"/>
    <col min="3078" max="3078" width="13.140625" style="41" bestFit="1" customWidth="1"/>
    <col min="3079" max="3079" width="10.140625" style="41" bestFit="1" customWidth="1"/>
    <col min="3080" max="3080" width="8.140625" style="41" bestFit="1" customWidth="1"/>
    <col min="3081" max="3081" width="8.28515625" style="41" bestFit="1" customWidth="1"/>
    <col min="3082" max="3082" width="8.5703125" style="41" bestFit="1" customWidth="1"/>
    <col min="3083" max="3083" width="9.140625" style="41"/>
    <col min="3084" max="3084" width="13.85546875" style="41" customWidth="1"/>
    <col min="3085" max="3328" width="9.140625" style="41"/>
    <col min="3329" max="3329" width="3.42578125" style="41" bestFit="1" customWidth="1"/>
    <col min="3330" max="3330" width="20" style="41" customWidth="1"/>
    <col min="3331" max="3331" width="11.5703125" style="41" bestFit="1" customWidth="1"/>
    <col min="3332" max="3332" width="16.7109375" style="41" bestFit="1" customWidth="1"/>
    <col min="3333" max="3333" width="11.85546875" style="41" bestFit="1" customWidth="1"/>
    <col min="3334" max="3334" width="13.140625" style="41" bestFit="1" customWidth="1"/>
    <col min="3335" max="3335" width="10.140625" style="41" bestFit="1" customWidth="1"/>
    <col min="3336" max="3336" width="8.140625" style="41" bestFit="1" customWidth="1"/>
    <col min="3337" max="3337" width="8.28515625" style="41" bestFit="1" customWidth="1"/>
    <col min="3338" max="3338" width="8.5703125" style="41" bestFit="1" customWidth="1"/>
    <col min="3339" max="3339" width="9.140625" style="41"/>
    <col min="3340" max="3340" width="13.85546875" style="41" customWidth="1"/>
    <col min="3341" max="3584" width="9.140625" style="41"/>
    <col min="3585" max="3585" width="3.42578125" style="41" bestFit="1" customWidth="1"/>
    <col min="3586" max="3586" width="20" style="41" customWidth="1"/>
    <col min="3587" max="3587" width="11.5703125" style="41" bestFit="1" customWidth="1"/>
    <col min="3588" max="3588" width="16.7109375" style="41" bestFit="1" customWidth="1"/>
    <col min="3589" max="3589" width="11.85546875" style="41" bestFit="1" customWidth="1"/>
    <col min="3590" max="3590" width="13.140625" style="41" bestFit="1" customWidth="1"/>
    <col min="3591" max="3591" width="10.140625" style="41" bestFit="1" customWidth="1"/>
    <col min="3592" max="3592" width="8.140625" style="41" bestFit="1" customWidth="1"/>
    <col min="3593" max="3593" width="8.28515625" style="41" bestFit="1" customWidth="1"/>
    <col min="3594" max="3594" width="8.5703125" style="41" bestFit="1" customWidth="1"/>
    <col min="3595" max="3595" width="9.140625" style="41"/>
    <col min="3596" max="3596" width="13.85546875" style="41" customWidth="1"/>
    <col min="3597" max="3840" width="9.140625" style="41"/>
    <col min="3841" max="3841" width="3.42578125" style="41" bestFit="1" customWidth="1"/>
    <col min="3842" max="3842" width="20" style="41" customWidth="1"/>
    <col min="3843" max="3843" width="11.5703125" style="41" bestFit="1" customWidth="1"/>
    <col min="3844" max="3844" width="16.7109375" style="41" bestFit="1" customWidth="1"/>
    <col min="3845" max="3845" width="11.85546875" style="41" bestFit="1" customWidth="1"/>
    <col min="3846" max="3846" width="13.140625" style="41" bestFit="1" customWidth="1"/>
    <col min="3847" max="3847" width="10.140625" style="41" bestFit="1" customWidth="1"/>
    <col min="3848" max="3848" width="8.140625" style="41" bestFit="1" customWidth="1"/>
    <col min="3849" max="3849" width="8.28515625" style="41" bestFit="1" customWidth="1"/>
    <col min="3850" max="3850" width="8.5703125" style="41" bestFit="1" customWidth="1"/>
    <col min="3851" max="3851" width="9.140625" style="41"/>
    <col min="3852" max="3852" width="13.85546875" style="41" customWidth="1"/>
    <col min="3853" max="4096" width="9.140625" style="41"/>
    <col min="4097" max="4097" width="3.42578125" style="41" bestFit="1" customWidth="1"/>
    <col min="4098" max="4098" width="20" style="41" customWidth="1"/>
    <col min="4099" max="4099" width="11.5703125" style="41" bestFit="1" customWidth="1"/>
    <col min="4100" max="4100" width="16.7109375" style="41" bestFit="1" customWidth="1"/>
    <col min="4101" max="4101" width="11.85546875" style="41" bestFit="1" customWidth="1"/>
    <col min="4102" max="4102" width="13.140625" style="41" bestFit="1" customWidth="1"/>
    <col min="4103" max="4103" width="10.140625" style="41" bestFit="1" customWidth="1"/>
    <col min="4104" max="4104" width="8.140625" style="41" bestFit="1" customWidth="1"/>
    <col min="4105" max="4105" width="8.28515625" style="41" bestFit="1" customWidth="1"/>
    <col min="4106" max="4106" width="8.5703125" style="41" bestFit="1" customWidth="1"/>
    <col min="4107" max="4107" width="9.140625" style="41"/>
    <col min="4108" max="4108" width="13.85546875" style="41" customWidth="1"/>
    <col min="4109" max="4352" width="9.140625" style="41"/>
    <col min="4353" max="4353" width="3.42578125" style="41" bestFit="1" customWidth="1"/>
    <col min="4354" max="4354" width="20" style="41" customWidth="1"/>
    <col min="4355" max="4355" width="11.5703125" style="41" bestFit="1" customWidth="1"/>
    <col min="4356" max="4356" width="16.7109375" style="41" bestFit="1" customWidth="1"/>
    <col min="4357" max="4357" width="11.85546875" style="41" bestFit="1" customWidth="1"/>
    <col min="4358" max="4358" width="13.140625" style="41" bestFit="1" customWidth="1"/>
    <col min="4359" max="4359" width="10.140625" style="41" bestFit="1" customWidth="1"/>
    <col min="4360" max="4360" width="8.140625" style="41" bestFit="1" customWidth="1"/>
    <col min="4361" max="4361" width="8.28515625" style="41" bestFit="1" customWidth="1"/>
    <col min="4362" max="4362" width="8.5703125" style="41" bestFit="1" customWidth="1"/>
    <col min="4363" max="4363" width="9.140625" style="41"/>
    <col min="4364" max="4364" width="13.85546875" style="41" customWidth="1"/>
    <col min="4365" max="4608" width="9.140625" style="41"/>
    <col min="4609" max="4609" width="3.42578125" style="41" bestFit="1" customWidth="1"/>
    <col min="4610" max="4610" width="20" style="41" customWidth="1"/>
    <col min="4611" max="4611" width="11.5703125" style="41" bestFit="1" customWidth="1"/>
    <col min="4612" max="4612" width="16.7109375" style="41" bestFit="1" customWidth="1"/>
    <col min="4613" max="4613" width="11.85546875" style="41" bestFit="1" customWidth="1"/>
    <col min="4614" max="4614" width="13.140625" style="41" bestFit="1" customWidth="1"/>
    <col min="4615" max="4615" width="10.140625" style="41" bestFit="1" customWidth="1"/>
    <col min="4616" max="4616" width="8.140625" style="41" bestFit="1" customWidth="1"/>
    <col min="4617" max="4617" width="8.28515625" style="41" bestFit="1" customWidth="1"/>
    <col min="4618" max="4618" width="8.5703125" style="41" bestFit="1" customWidth="1"/>
    <col min="4619" max="4619" width="9.140625" style="41"/>
    <col min="4620" max="4620" width="13.85546875" style="41" customWidth="1"/>
    <col min="4621" max="4864" width="9.140625" style="41"/>
    <col min="4865" max="4865" width="3.42578125" style="41" bestFit="1" customWidth="1"/>
    <col min="4866" max="4866" width="20" style="41" customWidth="1"/>
    <col min="4867" max="4867" width="11.5703125" style="41" bestFit="1" customWidth="1"/>
    <col min="4868" max="4868" width="16.7109375" style="41" bestFit="1" customWidth="1"/>
    <col min="4869" max="4869" width="11.85546875" style="41" bestFit="1" customWidth="1"/>
    <col min="4870" max="4870" width="13.140625" style="41" bestFit="1" customWidth="1"/>
    <col min="4871" max="4871" width="10.140625" style="41" bestFit="1" customWidth="1"/>
    <col min="4872" max="4872" width="8.140625" style="41" bestFit="1" customWidth="1"/>
    <col min="4873" max="4873" width="8.28515625" style="41" bestFit="1" customWidth="1"/>
    <col min="4874" max="4874" width="8.5703125" style="41" bestFit="1" customWidth="1"/>
    <col min="4875" max="4875" width="9.140625" style="41"/>
    <col min="4876" max="4876" width="13.85546875" style="41" customWidth="1"/>
    <col min="4877" max="5120" width="9.140625" style="41"/>
    <col min="5121" max="5121" width="3.42578125" style="41" bestFit="1" customWidth="1"/>
    <col min="5122" max="5122" width="20" style="41" customWidth="1"/>
    <col min="5123" max="5123" width="11.5703125" style="41" bestFit="1" customWidth="1"/>
    <col min="5124" max="5124" width="16.7109375" style="41" bestFit="1" customWidth="1"/>
    <col min="5125" max="5125" width="11.85546875" style="41" bestFit="1" customWidth="1"/>
    <col min="5126" max="5126" width="13.140625" style="41" bestFit="1" customWidth="1"/>
    <col min="5127" max="5127" width="10.140625" style="41" bestFit="1" customWidth="1"/>
    <col min="5128" max="5128" width="8.140625" style="41" bestFit="1" customWidth="1"/>
    <col min="5129" max="5129" width="8.28515625" style="41" bestFit="1" customWidth="1"/>
    <col min="5130" max="5130" width="8.5703125" style="41" bestFit="1" customWidth="1"/>
    <col min="5131" max="5131" width="9.140625" style="41"/>
    <col min="5132" max="5132" width="13.85546875" style="41" customWidth="1"/>
    <col min="5133" max="5376" width="9.140625" style="41"/>
    <col min="5377" max="5377" width="3.42578125" style="41" bestFit="1" customWidth="1"/>
    <col min="5378" max="5378" width="20" style="41" customWidth="1"/>
    <col min="5379" max="5379" width="11.5703125" style="41" bestFit="1" customWidth="1"/>
    <col min="5380" max="5380" width="16.7109375" style="41" bestFit="1" customWidth="1"/>
    <col min="5381" max="5381" width="11.85546875" style="41" bestFit="1" customWidth="1"/>
    <col min="5382" max="5382" width="13.140625" style="41" bestFit="1" customWidth="1"/>
    <col min="5383" max="5383" width="10.140625" style="41" bestFit="1" customWidth="1"/>
    <col min="5384" max="5384" width="8.140625" style="41" bestFit="1" customWidth="1"/>
    <col min="5385" max="5385" width="8.28515625" style="41" bestFit="1" customWidth="1"/>
    <col min="5386" max="5386" width="8.5703125" style="41" bestFit="1" customWidth="1"/>
    <col min="5387" max="5387" width="9.140625" style="41"/>
    <col min="5388" max="5388" width="13.85546875" style="41" customWidth="1"/>
    <col min="5389" max="5632" width="9.140625" style="41"/>
    <col min="5633" max="5633" width="3.42578125" style="41" bestFit="1" customWidth="1"/>
    <col min="5634" max="5634" width="20" style="41" customWidth="1"/>
    <col min="5635" max="5635" width="11.5703125" style="41" bestFit="1" customWidth="1"/>
    <col min="5636" max="5636" width="16.7109375" style="41" bestFit="1" customWidth="1"/>
    <col min="5637" max="5637" width="11.85546875" style="41" bestFit="1" customWidth="1"/>
    <col min="5638" max="5638" width="13.140625" style="41" bestFit="1" customWidth="1"/>
    <col min="5639" max="5639" width="10.140625" style="41" bestFit="1" customWidth="1"/>
    <col min="5640" max="5640" width="8.140625" style="41" bestFit="1" customWidth="1"/>
    <col min="5641" max="5641" width="8.28515625" style="41" bestFit="1" customWidth="1"/>
    <col min="5642" max="5642" width="8.5703125" style="41" bestFit="1" customWidth="1"/>
    <col min="5643" max="5643" width="9.140625" style="41"/>
    <col min="5644" max="5644" width="13.85546875" style="41" customWidth="1"/>
    <col min="5645" max="5888" width="9.140625" style="41"/>
    <col min="5889" max="5889" width="3.42578125" style="41" bestFit="1" customWidth="1"/>
    <col min="5890" max="5890" width="20" style="41" customWidth="1"/>
    <col min="5891" max="5891" width="11.5703125" style="41" bestFit="1" customWidth="1"/>
    <col min="5892" max="5892" width="16.7109375" style="41" bestFit="1" customWidth="1"/>
    <col min="5893" max="5893" width="11.85546875" style="41" bestFit="1" customWidth="1"/>
    <col min="5894" max="5894" width="13.140625" style="41" bestFit="1" customWidth="1"/>
    <col min="5895" max="5895" width="10.140625" style="41" bestFit="1" customWidth="1"/>
    <col min="5896" max="5896" width="8.140625" style="41" bestFit="1" customWidth="1"/>
    <col min="5897" max="5897" width="8.28515625" style="41" bestFit="1" customWidth="1"/>
    <col min="5898" max="5898" width="8.5703125" style="41" bestFit="1" customWidth="1"/>
    <col min="5899" max="5899" width="9.140625" style="41"/>
    <col min="5900" max="5900" width="13.85546875" style="41" customWidth="1"/>
    <col min="5901" max="6144" width="9.140625" style="41"/>
    <col min="6145" max="6145" width="3.42578125" style="41" bestFit="1" customWidth="1"/>
    <col min="6146" max="6146" width="20" style="41" customWidth="1"/>
    <col min="6147" max="6147" width="11.5703125" style="41" bestFit="1" customWidth="1"/>
    <col min="6148" max="6148" width="16.7109375" style="41" bestFit="1" customWidth="1"/>
    <col min="6149" max="6149" width="11.85546875" style="41" bestFit="1" customWidth="1"/>
    <col min="6150" max="6150" width="13.140625" style="41" bestFit="1" customWidth="1"/>
    <col min="6151" max="6151" width="10.140625" style="41" bestFit="1" customWidth="1"/>
    <col min="6152" max="6152" width="8.140625" style="41" bestFit="1" customWidth="1"/>
    <col min="6153" max="6153" width="8.28515625" style="41" bestFit="1" customWidth="1"/>
    <col min="6154" max="6154" width="8.5703125" style="41" bestFit="1" customWidth="1"/>
    <col min="6155" max="6155" width="9.140625" style="41"/>
    <col min="6156" max="6156" width="13.85546875" style="41" customWidth="1"/>
    <col min="6157" max="6400" width="9.140625" style="41"/>
    <col min="6401" max="6401" width="3.42578125" style="41" bestFit="1" customWidth="1"/>
    <col min="6402" max="6402" width="20" style="41" customWidth="1"/>
    <col min="6403" max="6403" width="11.5703125" style="41" bestFit="1" customWidth="1"/>
    <col min="6404" max="6404" width="16.7109375" style="41" bestFit="1" customWidth="1"/>
    <col min="6405" max="6405" width="11.85546875" style="41" bestFit="1" customWidth="1"/>
    <col min="6406" max="6406" width="13.140625" style="41" bestFit="1" customWidth="1"/>
    <col min="6407" max="6407" width="10.140625" style="41" bestFit="1" customWidth="1"/>
    <col min="6408" max="6408" width="8.140625" style="41" bestFit="1" customWidth="1"/>
    <col min="6409" max="6409" width="8.28515625" style="41" bestFit="1" customWidth="1"/>
    <col min="6410" max="6410" width="8.5703125" style="41" bestFit="1" customWidth="1"/>
    <col min="6411" max="6411" width="9.140625" style="41"/>
    <col min="6412" max="6412" width="13.85546875" style="41" customWidth="1"/>
    <col min="6413" max="6656" width="9.140625" style="41"/>
    <col min="6657" max="6657" width="3.42578125" style="41" bestFit="1" customWidth="1"/>
    <col min="6658" max="6658" width="20" style="41" customWidth="1"/>
    <col min="6659" max="6659" width="11.5703125" style="41" bestFit="1" customWidth="1"/>
    <col min="6660" max="6660" width="16.7109375" style="41" bestFit="1" customWidth="1"/>
    <col min="6661" max="6661" width="11.85546875" style="41" bestFit="1" customWidth="1"/>
    <col min="6662" max="6662" width="13.140625" style="41" bestFit="1" customWidth="1"/>
    <col min="6663" max="6663" width="10.140625" style="41" bestFit="1" customWidth="1"/>
    <col min="6664" max="6664" width="8.140625" style="41" bestFit="1" customWidth="1"/>
    <col min="6665" max="6665" width="8.28515625" style="41" bestFit="1" customWidth="1"/>
    <col min="6666" max="6666" width="8.5703125" style="41" bestFit="1" customWidth="1"/>
    <col min="6667" max="6667" width="9.140625" style="41"/>
    <col min="6668" max="6668" width="13.85546875" style="41" customWidth="1"/>
    <col min="6669" max="6912" width="9.140625" style="41"/>
    <col min="6913" max="6913" width="3.42578125" style="41" bestFit="1" customWidth="1"/>
    <col min="6914" max="6914" width="20" style="41" customWidth="1"/>
    <col min="6915" max="6915" width="11.5703125" style="41" bestFit="1" customWidth="1"/>
    <col min="6916" max="6916" width="16.7109375" style="41" bestFit="1" customWidth="1"/>
    <col min="6917" max="6917" width="11.85546875" style="41" bestFit="1" customWidth="1"/>
    <col min="6918" max="6918" width="13.140625" style="41" bestFit="1" customWidth="1"/>
    <col min="6919" max="6919" width="10.140625" style="41" bestFit="1" customWidth="1"/>
    <col min="6920" max="6920" width="8.140625" style="41" bestFit="1" customWidth="1"/>
    <col min="6921" max="6921" width="8.28515625" style="41" bestFit="1" customWidth="1"/>
    <col min="6922" max="6922" width="8.5703125" style="41" bestFit="1" customWidth="1"/>
    <col min="6923" max="6923" width="9.140625" style="41"/>
    <col min="6924" max="6924" width="13.85546875" style="41" customWidth="1"/>
    <col min="6925" max="7168" width="9.140625" style="41"/>
    <col min="7169" max="7169" width="3.42578125" style="41" bestFit="1" customWidth="1"/>
    <col min="7170" max="7170" width="20" style="41" customWidth="1"/>
    <col min="7171" max="7171" width="11.5703125" style="41" bestFit="1" customWidth="1"/>
    <col min="7172" max="7172" width="16.7109375" style="41" bestFit="1" customWidth="1"/>
    <col min="7173" max="7173" width="11.85546875" style="41" bestFit="1" customWidth="1"/>
    <col min="7174" max="7174" width="13.140625" style="41" bestFit="1" customWidth="1"/>
    <col min="7175" max="7175" width="10.140625" style="41" bestFit="1" customWidth="1"/>
    <col min="7176" max="7176" width="8.140625" style="41" bestFit="1" customWidth="1"/>
    <col min="7177" max="7177" width="8.28515625" style="41" bestFit="1" customWidth="1"/>
    <col min="7178" max="7178" width="8.5703125" style="41" bestFit="1" customWidth="1"/>
    <col min="7179" max="7179" width="9.140625" style="41"/>
    <col min="7180" max="7180" width="13.85546875" style="41" customWidth="1"/>
    <col min="7181" max="7424" width="9.140625" style="41"/>
    <col min="7425" max="7425" width="3.42578125" style="41" bestFit="1" customWidth="1"/>
    <col min="7426" max="7426" width="20" style="41" customWidth="1"/>
    <col min="7427" max="7427" width="11.5703125" style="41" bestFit="1" customWidth="1"/>
    <col min="7428" max="7428" width="16.7109375" style="41" bestFit="1" customWidth="1"/>
    <col min="7429" max="7429" width="11.85546875" style="41" bestFit="1" customWidth="1"/>
    <col min="7430" max="7430" width="13.140625" style="41" bestFit="1" customWidth="1"/>
    <col min="7431" max="7431" width="10.140625" style="41" bestFit="1" customWidth="1"/>
    <col min="7432" max="7432" width="8.140625" style="41" bestFit="1" customWidth="1"/>
    <col min="7433" max="7433" width="8.28515625" style="41" bestFit="1" customWidth="1"/>
    <col min="7434" max="7434" width="8.5703125" style="41" bestFit="1" customWidth="1"/>
    <col min="7435" max="7435" width="9.140625" style="41"/>
    <col min="7436" max="7436" width="13.85546875" style="41" customWidth="1"/>
    <col min="7437" max="7680" width="9.140625" style="41"/>
    <col min="7681" max="7681" width="3.42578125" style="41" bestFit="1" customWidth="1"/>
    <col min="7682" max="7682" width="20" style="41" customWidth="1"/>
    <col min="7683" max="7683" width="11.5703125" style="41" bestFit="1" customWidth="1"/>
    <col min="7684" max="7684" width="16.7109375" style="41" bestFit="1" customWidth="1"/>
    <col min="7685" max="7685" width="11.85546875" style="41" bestFit="1" customWidth="1"/>
    <col min="7686" max="7686" width="13.140625" style="41" bestFit="1" customWidth="1"/>
    <col min="7687" max="7687" width="10.140625" style="41" bestFit="1" customWidth="1"/>
    <col min="7688" max="7688" width="8.140625" style="41" bestFit="1" customWidth="1"/>
    <col min="7689" max="7689" width="8.28515625" style="41" bestFit="1" customWidth="1"/>
    <col min="7690" max="7690" width="8.5703125" style="41" bestFit="1" customWidth="1"/>
    <col min="7691" max="7691" width="9.140625" style="41"/>
    <col min="7692" max="7692" width="13.85546875" style="41" customWidth="1"/>
    <col min="7693" max="7936" width="9.140625" style="41"/>
    <col min="7937" max="7937" width="3.42578125" style="41" bestFit="1" customWidth="1"/>
    <col min="7938" max="7938" width="20" style="41" customWidth="1"/>
    <col min="7939" max="7939" width="11.5703125" style="41" bestFit="1" customWidth="1"/>
    <col min="7940" max="7940" width="16.7109375" style="41" bestFit="1" customWidth="1"/>
    <col min="7941" max="7941" width="11.85546875" style="41" bestFit="1" customWidth="1"/>
    <col min="7942" max="7942" width="13.140625" style="41" bestFit="1" customWidth="1"/>
    <col min="7943" max="7943" width="10.140625" style="41" bestFit="1" customWidth="1"/>
    <col min="7944" max="7944" width="8.140625" style="41" bestFit="1" customWidth="1"/>
    <col min="7945" max="7945" width="8.28515625" style="41" bestFit="1" customWidth="1"/>
    <col min="7946" max="7946" width="8.5703125" style="41" bestFit="1" customWidth="1"/>
    <col min="7947" max="7947" width="9.140625" style="41"/>
    <col min="7948" max="7948" width="13.85546875" style="41" customWidth="1"/>
    <col min="7949" max="8192" width="9.140625" style="41"/>
    <col min="8193" max="8193" width="3.42578125" style="41" bestFit="1" customWidth="1"/>
    <col min="8194" max="8194" width="20" style="41" customWidth="1"/>
    <col min="8195" max="8195" width="11.5703125" style="41" bestFit="1" customWidth="1"/>
    <col min="8196" max="8196" width="16.7109375" style="41" bestFit="1" customWidth="1"/>
    <col min="8197" max="8197" width="11.85546875" style="41" bestFit="1" customWidth="1"/>
    <col min="8198" max="8198" width="13.140625" style="41" bestFit="1" customWidth="1"/>
    <col min="8199" max="8199" width="10.140625" style="41" bestFit="1" customWidth="1"/>
    <col min="8200" max="8200" width="8.140625" style="41" bestFit="1" customWidth="1"/>
    <col min="8201" max="8201" width="8.28515625" style="41" bestFit="1" customWidth="1"/>
    <col min="8202" max="8202" width="8.5703125" style="41" bestFit="1" customWidth="1"/>
    <col min="8203" max="8203" width="9.140625" style="41"/>
    <col min="8204" max="8204" width="13.85546875" style="41" customWidth="1"/>
    <col min="8205" max="8448" width="9.140625" style="41"/>
    <col min="8449" max="8449" width="3.42578125" style="41" bestFit="1" customWidth="1"/>
    <col min="8450" max="8450" width="20" style="41" customWidth="1"/>
    <col min="8451" max="8451" width="11.5703125" style="41" bestFit="1" customWidth="1"/>
    <col min="8452" max="8452" width="16.7109375" style="41" bestFit="1" customWidth="1"/>
    <col min="8453" max="8453" width="11.85546875" style="41" bestFit="1" customWidth="1"/>
    <col min="8454" max="8454" width="13.140625" style="41" bestFit="1" customWidth="1"/>
    <col min="8455" max="8455" width="10.140625" style="41" bestFit="1" customWidth="1"/>
    <col min="8456" max="8456" width="8.140625" style="41" bestFit="1" customWidth="1"/>
    <col min="8457" max="8457" width="8.28515625" style="41" bestFit="1" customWidth="1"/>
    <col min="8458" max="8458" width="8.5703125" style="41" bestFit="1" customWidth="1"/>
    <col min="8459" max="8459" width="9.140625" style="41"/>
    <col min="8460" max="8460" width="13.85546875" style="41" customWidth="1"/>
    <col min="8461" max="8704" width="9.140625" style="41"/>
    <col min="8705" max="8705" width="3.42578125" style="41" bestFit="1" customWidth="1"/>
    <col min="8706" max="8706" width="20" style="41" customWidth="1"/>
    <col min="8707" max="8707" width="11.5703125" style="41" bestFit="1" customWidth="1"/>
    <col min="8708" max="8708" width="16.7109375" style="41" bestFit="1" customWidth="1"/>
    <col min="8709" max="8709" width="11.85546875" style="41" bestFit="1" customWidth="1"/>
    <col min="8710" max="8710" width="13.140625" style="41" bestFit="1" customWidth="1"/>
    <col min="8711" max="8711" width="10.140625" style="41" bestFit="1" customWidth="1"/>
    <col min="8712" max="8712" width="8.140625" style="41" bestFit="1" customWidth="1"/>
    <col min="8713" max="8713" width="8.28515625" style="41" bestFit="1" customWidth="1"/>
    <col min="8714" max="8714" width="8.5703125" style="41" bestFit="1" customWidth="1"/>
    <col min="8715" max="8715" width="9.140625" style="41"/>
    <col min="8716" max="8716" width="13.85546875" style="41" customWidth="1"/>
    <col min="8717" max="8960" width="9.140625" style="41"/>
    <col min="8961" max="8961" width="3.42578125" style="41" bestFit="1" customWidth="1"/>
    <col min="8962" max="8962" width="20" style="41" customWidth="1"/>
    <col min="8963" max="8963" width="11.5703125" style="41" bestFit="1" customWidth="1"/>
    <col min="8964" max="8964" width="16.7109375" style="41" bestFit="1" customWidth="1"/>
    <col min="8965" max="8965" width="11.85546875" style="41" bestFit="1" customWidth="1"/>
    <col min="8966" max="8966" width="13.140625" style="41" bestFit="1" customWidth="1"/>
    <col min="8967" max="8967" width="10.140625" style="41" bestFit="1" customWidth="1"/>
    <col min="8968" max="8968" width="8.140625" style="41" bestFit="1" customWidth="1"/>
    <col min="8969" max="8969" width="8.28515625" style="41" bestFit="1" customWidth="1"/>
    <col min="8970" max="8970" width="8.5703125" style="41" bestFit="1" customWidth="1"/>
    <col min="8971" max="8971" width="9.140625" style="41"/>
    <col min="8972" max="8972" width="13.85546875" style="41" customWidth="1"/>
    <col min="8973" max="9216" width="9.140625" style="41"/>
    <col min="9217" max="9217" width="3.42578125" style="41" bestFit="1" customWidth="1"/>
    <col min="9218" max="9218" width="20" style="41" customWidth="1"/>
    <col min="9219" max="9219" width="11.5703125" style="41" bestFit="1" customWidth="1"/>
    <col min="9220" max="9220" width="16.7109375" style="41" bestFit="1" customWidth="1"/>
    <col min="9221" max="9221" width="11.85546875" style="41" bestFit="1" customWidth="1"/>
    <col min="9222" max="9222" width="13.140625" style="41" bestFit="1" customWidth="1"/>
    <col min="9223" max="9223" width="10.140625" style="41" bestFit="1" customWidth="1"/>
    <col min="9224" max="9224" width="8.140625" style="41" bestFit="1" customWidth="1"/>
    <col min="9225" max="9225" width="8.28515625" style="41" bestFit="1" customWidth="1"/>
    <col min="9226" max="9226" width="8.5703125" style="41" bestFit="1" customWidth="1"/>
    <col min="9227" max="9227" width="9.140625" style="41"/>
    <col min="9228" max="9228" width="13.85546875" style="41" customWidth="1"/>
    <col min="9229" max="9472" width="9.140625" style="41"/>
    <col min="9473" max="9473" width="3.42578125" style="41" bestFit="1" customWidth="1"/>
    <col min="9474" max="9474" width="20" style="41" customWidth="1"/>
    <col min="9475" max="9475" width="11.5703125" style="41" bestFit="1" customWidth="1"/>
    <col min="9476" max="9476" width="16.7109375" style="41" bestFit="1" customWidth="1"/>
    <col min="9477" max="9477" width="11.85546875" style="41" bestFit="1" customWidth="1"/>
    <col min="9478" max="9478" width="13.140625" style="41" bestFit="1" customWidth="1"/>
    <col min="9479" max="9479" width="10.140625" style="41" bestFit="1" customWidth="1"/>
    <col min="9480" max="9480" width="8.140625" style="41" bestFit="1" customWidth="1"/>
    <col min="9481" max="9481" width="8.28515625" style="41" bestFit="1" customWidth="1"/>
    <col min="9482" max="9482" width="8.5703125" style="41" bestFit="1" customWidth="1"/>
    <col min="9483" max="9483" width="9.140625" style="41"/>
    <col min="9484" max="9484" width="13.85546875" style="41" customWidth="1"/>
    <col min="9485" max="9728" width="9.140625" style="41"/>
    <col min="9729" max="9729" width="3.42578125" style="41" bestFit="1" customWidth="1"/>
    <col min="9730" max="9730" width="20" style="41" customWidth="1"/>
    <col min="9731" max="9731" width="11.5703125" style="41" bestFit="1" customWidth="1"/>
    <col min="9732" max="9732" width="16.7109375" style="41" bestFit="1" customWidth="1"/>
    <col min="9733" max="9733" width="11.85546875" style="41" bestFit="1" customWidth="1"/>
    <col min="9734" max="9734" width="13.140625" style="41" bestFit="1" customWidth="1"/>
    <col min="9735" max="9735" width="10.140625" style="41" bestFit="1" customWidth="1"/>
    <col min="9736" max="9736" width="8.140625" style="41" bestFit="1" customWidth="1"/>
    <col min="9737" max="9737" width="8.28515625" style="41" bestFit="1" customWidth="1"/>
    <col min="9738" max="9738" width="8.5703125" style="41" bestFit="1" customWidth="1"/>
    <col min="9739" max="9739" width="9.140625" style="41"/>
    <col min="9740" max="9740" width="13.85546875" style="41" customWidth="1"/>
    <col min="9741" max="9984" width="9.140625" style="41"/>
    <col min="9985" max="9985" width="3.42578125" style="41" bestFit="1" customWidth="1"/>
    <col min="9986" max="9986" width="20" style="41" customWidth="1"/>
    <col min="9987" max="9987" width="11.5703125" style="41" bestFit="1" customWidth="1"/>
    <col min="9988" max="9988" width="16.7109375" style="41" bestFit="1" customWidth="1"/>
    <col min="9989" max="9989" width="11.85546875" style="41" bestFit="1" customWidth="1"/>
    <col min="9990" max="9990" width="13.140625" style="41" bestFit="1" customWidth="1"/>
    <col min="9991" max="9991" width="10.140625" style="41" bestFit="1" customWidth="1"/>
    <col min="9992" max="9992" width="8.140625" style="41" bestFit="1" customWidth="1"/>
    <col min="9993" max="9993" width="8.28515625" style="41" bestFit="1" customWidth="1"/>
    <col min="9994" max="9994" width="8.5703125" style="41" bestFit="1" customWidth="1"/>
    <col min="9995" max="9995" width="9.140625" style="41"/>
    <col min="9996" max="9996" width="13.85546875" style="41" customWidth="1"/>
    <col min="9997" max="10240" width="9.140625" style="41"/>
    <col min="10241" max="10241" width="3.42578125" style="41" bestFit="1" customWidth="1"/>
    <col min="10242" max="10242" width="20" style="41" customWidth="1"/>
    <col min="10243" max="10243" width="11.5703125" style="41" bestFit="1" customWidth="1"/>
    <col min="10244" max="10244" width="16.7109375" style="41" bestFit="1" customWidth="1"/>
    <col min="10245" max="10245" width="11.85546875" style="41" bestFit="1" customWidth="1"/>
    <col min="10246" max="10246" width="13.140625" style="41" bestFit="1" customWidth="1"/>
    <col min="10247" max="10247" width="10.140625" style="41" bestFit="1" customWidth="1"/>
    <col min="10248" max="10248" width="8.140625" style="41" bestFit="1" customWidth="1"/>
    <col min="10249" max="10249" width="8.28515625" style="41" bestFit="1" customWidth="1"/>
    <col min="10250" max="10250" width="8.5703125" style="41" bestFit="1" customWidth="1"/>
    <col min="10251" max="10251" width="9.140625" style="41"/>
    <col min="10252" max="10252" width="13.85546875" style="41" customWidth="1"/>
    <col min="10253" max="10496" width="9.140625" style="41"/>
    <col min="10497" max="10497" width="3.42578125" style="41" bestFit="1" customWidth="1"/>
    <col min="10498" max="10498" width="20" style="41" customWidth="1"/>
    <col min="10499" max="10499" width="11.5703125" style="41" bestFit="1" customWidth="1"/>
    <col min="10500" max="10500" width="16.7109375" style="41" bestFit="1" customWidth="1"/>
    <col min="10501" max="10501" width="11.85546875" style="41" bestFit="1" customWidth="1"/>
    <col min="10502" max="10502" width="13.140625" style="41" bestFit="1" customWidth="1"/>
    <col min="10503" max="10503" width="10.140625" style="41" bestFit="1" customWidth="1"/>
    <col min="10504" max="10504" width="8.140625" style="41" bestFit="1" customWidth="1"/>
    <col min="10505" max="10505" width="8.28515625" style="41" bestFit="1" customWidth="1"/>
    <col min="10506" max="10506" width="8.5703125" style="41" bestFit="1" customWidth="1"/>
    <col min="10507" max="10507" width="9.140625" style="41"/>
    <col min="10508" max="10508" width="13.85546875" style="41" customWidth="1"/>
    <col min="10509" max="10752" width="9.140625" style="41"/>
    <col min="10753" max="10753" width="3.42578125" style="41" bestFit="1" customWidth="1"/>
    <col min="10754" max="10754" width="20" style="41" customWidth="1"/>
    <col min="10755" max="10755" width="11.5703125" style="41" bestFit="1" customWidth="1"/>
    <col min="10756" max="10756" width="16.7109375" style="41" bestFit="1" customWidth="1"/>
    <col min="10757" max="10757" width="11.85546875" style="41" bestFit="1" customWidth="1"/>
    <col min="10758" max="10758" width="13.140625" style="41" bestFit="1" customWidth="1"/>
    <col min="10759" max="10759" width="10.140625" style="41" bestFit="1" customWidth="1"/>
    <col min="10760" max="10760" width="8.140625" style="41" bestFit="1" customWidth="1"/>
    <col min="10761" max="10761" width="8.28515625" style="41" bestFit="1" customWidth="1"/>
    <col min="10762" max="10762" width="8.5703125" style="41" bestFit="1" customWidth="1"/>
    <col min="10763" max="10763" width="9.140625" style="41"/>
    <col min="10764" max="10764" width="13.85546875" style="41" customWidth="1"/>
    <col min="10765" max="11008" width="9.140625" style="41"/>
    <col min="11009" max="11009" width="3.42578125" style="41" bestFit="1" customWidth="1"/>
    <col min="11010" max="11010" width="20" style="41" customWidth="1"/>
    <col min="11011" max="11011" width="11.5703125" style="41" bestFit="1" customWidth="1"/>
    <col min="11012" max="11012" width="16.7109375" style="41" bestFit="1" customWidth="1"/>
    <col min="11013" max="11013" width="11.85546875" style="41" bestFit="1" customWidth="1"/>
    <col min="11014" max="11014" width="13.140625" style="41" bestFit="1" customWidth="1"/>
    <col min="11015" max="11015" width="10.140625" style="41" bestFit="1" customWidth="1"/>
    <col min="11016" max="11016" width="8.140625" style="41" bestFit="1" customWidth="1"/>
    <col min="11017" max="11017" width="8.28515625" style="41" bestFit="1" customWidth="1"/>
    <col min="11018" max="11018" width="8.5703125" style="41" bestFit="1" customWidth="1"/>
    <col min="11019" max="11019" width="9.140625" style="41"/>
    <col min="11020" max="11020" width="13.85546875" style="41" customWidth="1"/>
    <col min="11021" max="11264" width="9.140625" style="41"/>
    <col min="11265" max="11265" width="3.42578125" style="41" bestFit="1" customWidth="1"/>
    <col min="11266" max="11266" width="20" style="41" customWidth="1"/>
    <col min="11267" max="11267" width="11.5703125" style="41" bestFit="1" customWidth="1"/>
    <col min="11268" max="11268" width="16.7109375" style="41" bestFit="1" customWidth="1"/>
    <col min="11269" max="11269" width="11.85546875" style="41" bestFit="1" customWidth="1"/>
    <col min="11270" max="11270" width="13.140625" style="41" bestFit="1" customWidth="1"/>
    <col min="11271" max="11271" width="10.140625" style="41" bestFit="1" customWidth="1"/>
    <col min="11272" max="11272" width="8.140625" style="41" bestFit="1" customWidth="1"/>
    <col min="11273" max="11273" width="8.28515625" style="41" bestFit="1" customWidth="1"/>
    <col min="11274" max="11274" width="8.5703125" style="41" bestFit="1" customWidth="1"/>
    <col min="11275" max="11275" width="9.140625" style="41"/>
    <col min="11276" max="11276" width="13.85546875" style="41" customWidth="1"/>
    <col min="11277" max="11520" width="9.140625" style="41"/>
    <col min="11521" max="11521" width="3.42578125" style="41" bestFit="1" customWidth="1"/>
    <col min="11522" max="11522" width="20" style="41" customWidth="1"/>
    <col min="11523" max="11523" width="11.5703125" style="41" bestFit="1" customWidth="1"/>
    <col min="11524" max="11524" width="16.7109375" style="41" bestFit="1" customWidth="1"/>
    <col min="11525" max="11525" width="11.85546875" style="41" bestFit="1" customWidth="1"/>
    <col min="11526" max="11526" width="13.140625" style="41" bestFit="1" customWidth="1"/>
    <col min="11527" max="11527" width="10.140625" style="41" bestFit="1" customWidth="1"/>
    <col min="11528" max="11528" width="8.140625" style="41" bestFit="1" customWidth="1"/>
    <col min="11529" max="11529" width="8.28515625" style="41" bestFit="1" customWidth="1"/>
    <col min="11530" max="11530" width="8.5703125" style="41" bestFit="1" customWidth="1"/>
    <col min="11531" max="11531" width="9.140625" style="41"/>
    <col min="11532" max="11532" width="13.85546875" style="41" customWidth="1"/>
    <col min="11533" max="11776" width="9.140625" style="41"/>
    <col min="11777" max="11777" width="3.42578125" style="41" bestFit="1" customWidth="1"/>
    <col min="11778" max="11778" width="20" style="41" customWidth="1"/>
    <col min="11779" max="11779" width="11.5703125" style="41" bestFit="1" customWidth="1"/>
    <col min="11780" max="11780" width="16.7109375" style="41" bestFit="1" customWidth="1"/>
    <col min="11781" max="11781" width="11.85546875" style="41" bestFit="1" customWidth="1"/>
    <col min="11782" max="11782" width="13.140625" style="41" bestFit="1" customWidth="1"/>
    <col min="11783" max="11783" width="10.140625" style="41" bestFit="1" customWidth="1"/>
    <col min="11784" max="11784" width="8.140625" style="41" bestFit="1" customWidth="1"/>
    <col min="11785" max="11785" width="8.28515625" style="41" bestFit="1" customWidth="1"/>
    <col min="11786" max="11786" width="8.5703125" style="41" bestFit="1" customWidth="1"/>
    <col min="11787" max="11787" width="9.140625" style="41"/>
    <col min="11788" max="11788" width="13.85546875" style="41" customWidth="1"/>
    <col min="11789" max="12032" width="9.140625" style="41"/>
    <col min="12033" max="12033" width="3.42578125" style="41" bestFit="1" customWidth="1"/>
    <col min="12034" max="12034" width="20" style="41" customWidth="1"/>
    <col min="12035" max="12035" width="11.5703125" style="41" bestFit="1" customWidth="1"/>
    <col min="12036" max="12036" width="16.7109375" style="41" bestFit="1" customWidth="1"/>
    <col min="12037" max="12037" width="11.85546875" style="41" bestFit="1" customWidth="1"/>
    <col min="12038" max="12038" width="13.140625" style="41" bestFit="1" customWidth="1"/>
    <col min="12039" max="12039" width="10.140625" style="41" bestFit="1" customWidth="1"/>
    <col min="12040" max="12040" width="8.140625" style="41" bestFit="1" customWidth="1"/>
    <col min="12041" max="12041" width="8.28515625" style="41" bestFit="1" customWidth="1"/>
    <col min="12042" max="12042" width="8.5703125" style="41" bestFit="1" customWidth="1"/>
    <col min="12043" max="12043" width="9.140625" style="41"/>
    <col min="12044" max="12044" width="13.85546875" style="41" customWidth="1"/>
    <col min="12045" max="12288" width="9.140625" style="41"/>
    <col min="12289" max="12289" width="3.42578125" style="41" bestFit="1" customWidth="1"/>
    <col min="12290" max="12290" width="20" style="41" customWidth="1"/>
    <col min="12291" max="12291" width="11.5703125" style="41" bestFit="1" customWidth="1"/>
    <col min="12292" max="12292" width="16.7109375" style="41" bestFit="1" customWidth="1"/>
    <col min="12293" max="12293" width="11.85546875" style="41" bestFit="1" customWidth="1"/>
    <col min="12294" max="12294" width="13.140625" style="41" bestFit="1" customWidth="1"/>
    <col min="12295" max="12295" width="10.140625" style="41" bestFit="1" customWidth="1"/>
    <col min="12296" max="12296" width="8.140625" style="41" bestFit="1" customWidth="1"/>
    <col min="12297" max="12297" width="8.28515625" style="41" bestFit="1" customWidth="1"/>
    <col min="12298" max="12298" width="8.5703125" style="41" bestFit="1" customWidth="1"/>
    <col min="12299" max="12299" width="9.140625" style="41"/>
    <col min="12300" max="12300" width="13.85546875" style="41" customWidth="1"/>
    <col min="12301" max="12544" width="9.140625" style="41"/>
    <col min="12545" max="12545" width="3.42578125" style="41" bestFit="1" customWidth="1"/>
    <col min="12546" max="12546" width="20" style="41" customWidth="1"/>
    <col min="12547" max="12547" width="11.5703125" style="41" bestFit="1" customWidth="1"/>
    <col min="12548" max="12548" width="16.7109375" style="41" bestFit="1" customWidth="1"/>
    <col min="12549" max="12549" width="11.85546875" style="41" bestFit="1" customWidth="1"/>
    <col min="12550" max="12550" width="13.140625" style="41" bestFit="1" customWidth="1"/>
    <col min="12551" max="12551" width="10.140625" style="41" bestFit="1" customWidth="1"/>
    <col min="12552" max="12552" width="8.140625" style="41" bestFit="1" customWidth="1"/>
    <col min="12553" max="12553" width="8.28515625" style="41" bestFit="1" customWidth="1"/>
    <col min="12554" max="12554" width="8.5703125" style="41" bestFit="1" customWidth="1"/>
    <col min="12555" max="12555" width="9.140625" style="41"/>
    <col min="12556" max="12556" width="13.85546875" style="41" customWidth="1"/>
    <col min="12557" max="12800" width="9.140625" style="41"/>
    <col min="12801" max="12801" width="3.42578125" style="41" bestFit="1" customWidth="1"/>
    <col min="12802" max="12802" width="20" style="41" customWidth="1"/>
    <col min="12803" max="12803" width="11.5703125" style="41" bestFit="1" customWidth="1"/>
    <col min="12804" max="12804" width="16.7109375" style="41" bestFit="1" customWidth="1"/>
    <col min="12805" max="12805" width="11.85546875" style="41" bestFit="1" customWidth="1"/>
    <col min="12806" max="12806" width="13.140625" style="41" bestFit="1" customWidth="1"/>
    <col min="12807" max="12807" width="10.140625" style="41" bestFit="1" customWidth="1"/>
    <col min="12808" max="12808" width="8.140625" style="41" bestFit="1" customWidth="1"/>
    <col min="12809" max="12809" width="8.28515625" style="41" bestFit="1" customWidth="1"/>
    <col min="12810" max="12810" width="8.5703125" style="41" bestFit="1" customWidth="1"/>
    <col min="12811" max="12811" width="9.140625" style="41"/>
    <col min="12812" max="12812" width="13.85546875" style="41" customWidth="1"/>
    <col min="12813" max="13056" width="9.140625" style="41"/>
    <col min="13057" max="13057" width="3.42578125" style="41" bestFit="1" customWidth="1"/>
    <col min="13058" max="13058" width="20" style="41" customWidth="1"/>
    <col min="13059" max="13059" width="11.5703125" style="41" bestFit="1" customWidth="1"/>
    <col min="13060" max="13060" width="16.7109375" style="41" bestFit="1" customWidth="1"/>
    <col min="13061" max="13061" width="11.85546875" style="41" bestFit="1" customWidth="1"/>
    <col min="13062" max="13062" width="13.140625" style="41" bestFit="1" customWidth="1"/>
    <col min="13063" max="13063" width="10.140625" style="41" bestFit="1" customWidth="1"/>
    <col min="13064" max="13064" width="8.140625" style="41" bestFit="1" customWidth="1"/>
    <col min="13065" max="13065" width="8.28515625" style="41" bestFit="1" customWidth="1"/>
    <col min="13066" max="13066" width="8.5703125" style="41" bestFit="1" customWidth="1"/>
    <col min="13067" max="13067" width="9.140625" style="41"/>
    <col min="13068" max="13068" width="13.85546875" style="41" customWidth="1"/>
    <col min="13069" max="13312" width="9.140625" style="41"/>
    <col min="13313" max="13313" width="3.42578125" style="41" bestFit="1" customWidth="1"/>
    <col min="13314" max="13314" width="20" style="41" customWidth="1"/>
    <col min="13315" max="13315" width="11.5703125" style="41" bestFit="1" customWidth="1"/>
    <col min="13316" max="13316" width="16.7109375" style="41" bestFit="1" customWidth="1"/>
    <col min="13317" max="13317" width="11.85546875" style="41" bestFit="1" customWidth="1"/>
    <col min="13318" max="13318" width="13.140625" style="41" bestFit="1" customWidth="1"/>
    <col min="13319" max="13319" width="10.140625" style="41" bestFit="1" customWidth="1"/>
    <col min="13320" max="13320" width="8.140625" style="41" bestFit="1" customWidth="1"/>
    <col min="13321" max="13321" width="8.28515625" style="41" bestFit="1" customWidth="1"/>
    <col min="13322" max="13322" width="8.5703125" style="41" bestFit="1" customWidth="1"/>
    <col min="13323" max="13323" width="9.140625" style="41"/>
    <col min="13324" max="13324" width="13.85546875" style="41" customWidth="1"/>
    <col min="13325" max="13568" width="9.140625" style="41"/>
    <col min="13569" max="13569" width="3.42578125" style="41" bestFit="1" customWidth="1"/>
    <col min="13570" max="13570" width="20" style="41" customWidth="1"/>
    <col min="13571" max="13571" width="11.5703125" style="41" bestFit="1" customWidth="1"/>
    <col min="13572" max="13572" width="16.7109375" style="41" bestFit="1" customWidth="1"/>
    <col min="13573" max="13573" width="11.85546875" style="41" bestFit="1" customWidth="1"/>
    <col min="13574" max="13574" width="13.140625" style="41" bestFit="1" customWidth="1"/>
    <col min="13575" max="13575" width="10.140625" style="41" bestFit="1" customWidth="1"/>
    <col min="13576" max="13576" width="8.140625" style="41" bestFit="1" customWidth="1"/>
    <col min="13577" max="13577" width="8.28515625" style="41" bestFit="1" customWidth="1"/>
    <col min="13578" max="13578" width="8.5703125" style="41" bestFit="1" customWidth="1"/>
    <col min="13579" max="13579" width="9.140625" style="41"/>
    <col min="13580" max="13580" width="13.85546875" style="41" customWidth="1"/>
    <col min="13581" max="13824" width="9.140625" style="41"/>
    <col min="13825" max="13825" width="3.42578125" style="41" bestFit="1" customWidth="1"/>
    <col min="13826" max="13826" width="20" style="41" customWidth="1"/>
    <col min="13827" max="13827" width="11.5703125" style="41" bestFit="1" customWidth="1"/>
    <col min="13828" max="13828" width="16.7109375" style="41" bestFit="1" customWidth="1"/>
    <col min="13829" max="13829" width="11.85546875" style="41" bestFit="1" customWidth="1"/>
    <col min="13830" max="13830" width="13.140625" style="41" bestFit="1" customWidth="1"/>
    <col min="13831" max="13831" width="10.140625" style="41" bestFit="1" customWidth="1"/>
    <col min="13832" max="13832" width="8.140625" style="41" bestFit="1" customWidth="1"/>
    <col min="13833" max="13833" width="8.28515625" style="41" bestFit="1" customWidth="1"/>
    <col min="13834" max="13834" width="8.5703125" style="41" bestFit="1" customWidth="1"/>
    <col min="13835" max="13835" width="9.140625" style="41"/>
    <col min="13836" max="13836" width="13.85546875" style="41" customWidth="1"/>
    <col min="13837" max="14080" width="9.140625" style="41"/>
    <col min="14081" max="14081" width="3.42578125" style="41" bestFit="1" customWidth="1"/>
    <col min="14082" max="14082" width="20" style="41" customWidth="1"/>
    <col min="14083" max="14083" width="11.5703125" style="41" bestFit="1" customWidth="1"/>
    <col min="14084" max="14084" width="16.7109375" style="41" bestFit="1" customWidth="1"/>
    <col min="14085" max="14085" width="11.85546875" style="41" bestFit="1" customWidth="1"/>
    <col min="14086" max="14086" width="13.140625" style="41" bestFit="1" customWidth="1"/>
    <col min="14087" max="14087" width="10.140625" style="41" bestFit="1" customWidth="1"/>
    <col min="14088" max="14088" width="8.140625" style="41" bestFit="1" customWidth="1"/>
    <col min="14089" max="14089" width="8.28515625" style="41" bestFit="1" customWidth="1"/>
    <col min="14090" max="14090" width="8.5703125" style="41" bestFit="1" customWidth="1"/>
    <col min="14091" max="14091" width="9.140625" style="41"/>
    <col min="14092" max="14092" width="13.85546875" style="41" customWidth="1"/>
    <col min="14093" max="14336" width="9.140625" style="41"/>
    <col min="14337" max="14337" width="3.42578125" style="41" bestFit="1" customWidth="1"/>
    <col min="14338" max="14338" width="20" style="41" customWidth="1"/>
    <col min="14339" max="14339" width="11.5703125" style="41" bestFit="1" customWidth="1"/>
    <col min="14340" max="14340" width="16.7109375" style="41" bestFit="1" customWidth="1"/>
    <col min="14341" max="14341" width="11.85546875" style="41" bestFit="1" customWidth="1"/>
    <col min="14342" max="14342" width="13.140625" style="41" bestFit="1" customWidth="1"/>
    <col min="14343" max="14343" width="10.140625" style="41" bestFit="1" customWidth="1"/>
    <col min="14344" max="14344" width="8.140625" style="41" bestFit="1" customWidth="1"/>
    <col min="14345" max="14345" width="8.28515625" style="41" bestFit="1" customWidth="1"/>
    <col min="14346" max="14346" width="8.5703125" style="41" bestFit="1" customWidth="1"/>
    <col min="14347" max="14347" width="9.140625" style="41"/>
    <col min="14348" max="14348" width="13.85546875" style="41" customWidth="1"/>
    <col min="14349" max="14592" width="9.140625" style="41"/>
    <col min="14593" max="14593" width="3.42578125" style="41" bestFit="1" customWidth="1"/>
    <col min="14594" max="14594" width="20" style="41" customWidth="1"/>
    <col min="14595" max="14595" width="11.5703125" style="41" bestFit="1" customWidth="1"/>
    <col min="14596" max="14596" width="16.7109375" style="41" bestFit="1" customWidth="1"/>
    <col min="14597" max="14597" width="11.85546875" style="41" bestFit="1" customWidth="1"/>
    <col min="14598" max="14598" width="13.140625" style="41" bestFit="1" customWidth="1"/>
    <col min="14599" max="14599" width="10.140625" style="41" bestFit="1" customWidth="1"/>
    <col min="14600" max="14600" width="8.140625" style="41" bestFit="1" customWidth="1"/>
    <col min="14601" max="14601" width="8.28515625" style="41" bestFit="1" customWidth="1"/>
    <col min="14602" max="14602" width="8.5703125" style="41" bestFit="1" customWidth="1"/>
    <col min="14603" max="14603" width="9.140625" style="41"/>
    <col min="14604" max="14604" width="13.85546875" style="41" customWidth="1"/>
    <col min="14605" max="14848" width="9.140625" style="41"/>
    <col min="14849" max="14849" width="3.42578125" style="41" bestFit="1" customWidth="1"/>
    <col min="14850" max="14850" width="20" style="41" customWidth="1"/>
    <col min="14851" max="14851" width="11.5703125" style="41" bestFit="1" customWidth="1"/>
    <col min="14852" max="14852" width="16.7109375" style="41" bestFit="1" customWidth="1"/>
    <col min="14853" max="14853" width="11.85546875" style="41" bestFit="1" customWidth="1"/>
    <col min="14854" max="14854" width="13.140625" style="41" bestFit="1" customWidth="1"/>
    <col min="14855" max="14855" width="10.140625" style="41" bestFit="1" customWidth="1"/>
    <col min="14856" max="14856" width="8.140625" style="41" bestFit="1" customWidth="1"/>
    <col min="14857" max="14857" width="8.28515625" style="41" bestFit="1" customWidth="1"/>
    <col min="14858" max="14858" width="8.5703125" style="41" bestFit="1" customWidth="1"/>
    <col min="14859" max="14859" width="9.140625" style="41"/>
    <col min="14860" max="14860" width="13.85546875" style="41" customWidth="1"/>
    <col min="14861" max="15104" width="9.140625" style="41"/>
    <col min="15105" max="15105" width="3.42578125" style="41" bestFit="1" customWidth="1"/>
    <col min="15106" max="15106" width="20" style="41" customWidth="1"/>
    <col min="15107" max="15107" width="11.5703125" style="41" bestFit="1" customWidth="1"/>
    <col min="15108" max="15108" width="16.7109375" style="41" bestFit="1" customWidth="1"/>
    <col min="15109" max="15109" width="11.85546875" style="41" bestFit="1" customWidth="1"/>
    <col min="15110" max="15110" width="13.140625" style="41" bestFit="1" customWidth="1"/>
    <col min="15111" max="15111" width="10.140625" style="41" bestFit="1" customWidth="1"/>
    <col min="15112" max="15112" width="8.140625" style="41" bestFit="1" customWidth="1"/>
    <col min="15113" max="15113" width="8.28515625" style="41" bestFit="1" customWidth="1"/>
    <col min="15114" max="15114" width="8.5703125" style="41" bestFit="1" customWidth="1"/>
    <col min="15115" max="15115" width="9.140625" style="41"/>
    <col min="15116" max="15116" width="13.85546875" style="41" customWidth="1"/>
    <col min="15117" max="15360" width="9.140625" style="41"/>
    <col min="15361" max="15361" width="3.42578125" style="41" bestFit="1" customWidth="1"/>
    <col min="15362" max="15362" width="20" style="41" customWidth="1"/>
    <col min="15363" max="15363" width="11.5703125" style="41" bestFit="1" customWidth="1"/>
    <col min="15364" max="15364" width="16.7109375" style="41" bestFit="1" customWidth="1"/>
    <col min="15365" max="15365" width="11.85546875" style="41" bestFit="1" customWidth="1"/>
    <col min="15366" max="15366" width="13.140625" style="41" bestFit="1" customWidth="1"/>
    <col min="15367" max="15367" width="10.140625" style="41" bestFit="1" customWidth="1"/>
    <col min="15368" max="15368" width="8.140625" style="41" bestFit="1" customWidth="1"/>
    <col min="15369" max="15369" width="8.28515625" style="41" bestFit="1" customWidth="1"/>
    <col min="15370" max="15370" width="8.5703125" style="41" bestFit="1" customWidth="1"/>
    <col min="15371" max="15371" width="9.140625" style="41"/>
    <col min="15372" max="15372" width="13.85546875" style="41" customWidth="1"/>
    <col min="15373" max="15616" width="9.140625" style="41"/>
    <col min="15617" max="15617" width="3.42578125" style="41" bestFit="1" customWidth="1"/>
    <col min="15618" max="15618" width="20" style="41" customWidth="1"/>
    <col min="15619" max="15619" width="11.5703125" style="41" bestFit="1" customWidth="1"/>
    <col min="15620" max="15620" width="16.7109375" style="41" bestFit="1" customWidth="1"/>
    <col min="15621" max="15621" width="11.85546875" style="41" bestFit="1" customWidth="1"/>
    <col min="15622" max="15622" width="13.140625" style="41" bestFit="1" customWidth="1"/>
    <col min="15623" max="15623" width="10.140625" style="41" bestFit="1" customWidth="1"/>
    <col min="15624" max="15624" width="8.140625" style="41" bestFit="1" customWidth="1"/>
    <col min="15625" max="15625" width="8.28515625" style="41" bestFit="1" customWidth="1"/>
    <col min="15626" max="15626" width="8.5703125" style="41" bestFit="1" customWidth="1"/>
    <col min="15627" max="15627" width="9.140625" style="41"/>
    <col min="15628" max="15628" width="13.85546875" style="41" customWidth="1"/>
    <col min="15629" max="15872" width="9.140625" style="41"/>
    <col min="15873" max="15873" width="3.42578125" style="41" bestFit="1" customWidth="1"/>
    <col min="15874" max="15874" width="20" style="41" customWidth="1"/>
    <col min="15875" max="15875" width="11.5703125" style="41" bestFit="1" customWidth="1"/>
    <col min="15876" max="15876" width="16.7109375" style="41" bestFit="1" customWidth="1"/>
    <col min="15877" max="15877" width="11.85546875" style="41" bestFit="1" customWidth="1"/>
    <col min="15878" max="15878" width="13.140625" style="41" bestFit="1" customWidth="1"/>
    <col min="15879" max="15879" width="10.140625" style="41" bestFit="1" customWidth="1"/>
    <col min="15880" max="15880" width="8.140625" style="41" bestFit="1" customWidth="1"/>
    <col min="15881" max="15881" width="8.28515625" style="41" bestFit="1" customWidth="1"/>
    <col min="15882" max="15882" width="8.5703125" style="41" bestFit="1" customWidth="1"/>
    <col min="15883" max="15883" width="9.140625" style="41"/>
    <col min="15884" max="15884" width="13.85546875" style="41" customWidth="1"/>
    <col min="15885" max="16128" width="9.140625" style="41"/>
    <col min="16129" max="16129" width="3.42578125" style="41" bestFit="1" customWidth="1"/>
    <col min="16130" max="16130" width="20" style="41" customWidth="1"/>
    <col min="16131" max="16131" width="11.5703125" style="41" bestFit="1" customWidth="1"/>
    <col min="16132" max="16132" width="16.7109375" style="41" bestFit="1" customWidth="1"/>
    <col min="16133" max="16133" width="11.85546875" style="41" bestFit="1" customWidth="1"/>
    <col min="16134" max="16134" width="13.140625" style="41" bestFit="1" customWidth="1"/>
    <col min="16135" max="16135" width="10.140625" style="41" bestFit="1" customWidth="1"/>
    <col min="16136" max="16136" width="8.140625" style="41" bestFit="1" customWidth="1"/>
    <col min="16137" max="16137" width="8.28515625" style="41" bestFit="1" customWidth="1"/>
    <col min="16138" max="16138" width="8.5703125" style="41" bestFit="1" customWidth="1"/>
    <col min="16139" max="16139" width="9.140625" style="41"/>
    <col min="16140" max="16140" width="13.85546875" style="41" customWidth="1"/>
    <col min="16141" max="16384" width="9.140625" style="41"/>
  </cols>
  <sheetData>
    <row r="2" spans="1:12" ht="42" customHeight="1" x14ac:dyDescent="0.25">
      <c r="A2" s="166" t="s">
        <v>132</v>
      </c>
      <c r="B2" s="166"/>
      <c r="C2" s="166"/>
      <c r="D2" s="166"/>
      <c r="E2" s="166"/>
      <c r="F2" s="166"/>
      <c r="G2" s="166"/>
      <c r="H2" s="166"/>
      <c r="I2" s="166"/>
      <c r="J2" s="166"/>
    </row>
    <row r="4" spans="1:12" ht="19.5" thickBot="1" x14ac:dyDescent="0.3">
      <c r="A4" s="167" t="s">
        <v>133</v>
      </c>
      <c r="B4" s="167"/>
      <c r="C4" s="167"/>
      <c r="D4" s="167"/>
      <c r="E4" s="167"/>
      <c r="F4" s="167"/>
      <c r="G4" s="167"/>
      <c r="H4" s="167"/>
      <c r="I4" s="167"/>
      <c r="J4" s="167"/>
    </row>
    <row r="5" spans="1:12" ht="19.5" thickBot="1" x14ac:dyDescent="0.3">
      <c r="A5" s="149"/>
      <c r="B5" s="149"/>
      <c r="C5" s="149"/>
      <c r="D5" s="149"/>
      <c r="E5" s="149"/>
      <c r="F5" s="149"/>
      <c r="G5" s="149"/>
      <c r="H5" s="149"/>
      <c r="I5" s="149"/>
      <c r="J5" s="149"/>
    </row>
    <row r="6" spans="1:12" ht="57.75" thickBot="1" x14ac:dyDescent="0.3">
      <c r="A6" s="150" t="s">
        <v>0</v>
      </c>
      <c r="B6" s="150" t="s">
        <v>134</v>
      </c>
      <c r="C6" s="150" t="s">
        <v>135</v>
      </c>
      <c r="D6" s="150" t="s">
        <v>136</v>
      </c>
      <c r="E6" s="150" t="s">
        <v>137</v>
      </c>
      <c r="F6" s="150" t="s">
        <v>138</v>
      </c>
      <c r="G6" s="150" t="s">
        <v>139</v>
      </c>
      <c r="H6" s="150" t="s">
        <v>140</v>
      </c>
      <c r="I6" s="150" t="s">
        <v>141</v>
      </c>
      <c r="J6" s="150" t="s">
        <v>142</v>
      </c>
    </row>
    <row r="7" spans="1:12" ht="15.75" thickBot="1" x14ac:dyDescent="0.3">
      <c r="A7" s="151">
        <v>1</v>
      </c>
      <c r="B7" s="152" t="s">
        <v>143</v>
      </c>
      <c r="C7" s="152" t="s">
        <v>94</v>
      </c>
      <c r="D7" s="151" t="s">
        <v>95</v>
      </c>
      <c r="E7" s="151">
        <v>2011</v>
      </c>
      <c r="F7" s="151" t="s">
        <v>96</v>
      </c>
      <c r="G7" s="151">
        <v>0</v>
      </c>
      <c r="H7" s="151"/>
      <c r="I7" s="151" t="s">
        <v>144</v>
      </c>
      <c r="J7" s="153"/>
    </row>
    <row r="8" spans="1:12" ht="15.75" thickBot="1" x14ac:dyDescent="0.3">
      <c r="A8" s="154">
        <v>2</v>
      </c>
      <c r="B8" s="155" t="s">
        <v>143</v>
      </c>
      <c r="C8" s="155" t="s">
        <v>145</v>
      </c>
      <c r="D8" s="154" t="s">
        <v>97</v>
      </c>
      <c r="E8" s="154">
        <v>2009</v>
      </c>
      <c r="F8" s="154" t="s">
        <v>98</v>
      </c>
      <c r="G8" s="154">
        <v>0</v>
      </c>
      <c r="H8" s="154"/>
      <c r="I8" s="154" t="s">
        <v>144</v>
      </c>
      <c r="J8" s="156"/>
    </row>
    <row r="9" spans="1:12" ht="15.75" thickBot="1" x14ac:dyDescent="0.3">
      <c r="A9" s="151">
        <v>4</v>
      </c>
      <c r="B9" s="152" t="s">
        <v>143</v>
      </c>
      <c r="C9" s="152" t="s">
        <v>106</v>
      </c>
      <c r="D9" s="151" t="s">
        <v>99</v>
      </c>
      <c r="E9" s="151">
        <v>2019</v>
      </c>
      <c r="F9" s="151" t="s">
        <v>107</v>
      </c>
      <c r="G9" s="151">
        <v>0</v>
      </c>
      <c r="H9" s="151"/>
      <c r="I9" s="151" t="s">
        <v>144</v>
      </c>
      <c r="J9" s="153"/>
    </row>
    <row r="11" spans="1:12" x14ac:dyDescent="0.25">
      <c r="A11" s="168" t="s">
        <v>146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17"/>
      <c r="L11" s="117"/>
    </row>
  </sheetData>
  <mergeCells count="3">
    <mergeCell ref="A2:J2"/>
    <mergeCell ref="A4:J4"/>
    <mergeCell ref="A11:J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6"/>
  <sheetViews>
    <sheetView workbookViewId="0">
      <selection activeCell="M31" sqref="M31"/>
    </sheetView>
  </sheetViews>
  <sheetFormatPr defaultRowHeight="15" x14ac:dyDescent="0.25"/>
  <cols>
    <col min="1" max="1" width="4" style="41" bestFit="1" customWidth="1"/>
    <col min="2" max="2" width="24.42578125" style="41" bestFit="1" customWidth="1"/>
    <col min="3" max="3" width="29.5703125" style="41" bestFit="1" customWidth="1"/>
    <col min="4" max="4" width="21.42578125" style="41" bestFit="1" customWidth="1"/>
    <col min="5" max="5" width="28.140625" style="41" customWidth="1"/>
    <col min="6" max="16384" width="9.140625" style="41"/>
  </cols>
  <sheetData>
    <row r="1" spans="1:12" x14ac:dyDescent="0.25">
      <c r="D1" s="201" t="s">
        <v>1</v>
      </c>
      <c r="E1" s="201"/>
      <c r="F1" s="57"/>
      <c r="G1" s="57"/>
      <c r="H1" s="57"/>
      <c r="K1" s="57"/>
      <c r="L1" s="57"/>
    </row>
    <row r="2" spans="1:12" x14ac:dyDescent="0.25">
      <c r="D2" s="201" t="s">
        <v>2</v>
      </c>
      <c r="E2" s="201"/>
      <c r="F2" s="57"/>
      <c r="G2" s="57"/>
      <c r="H2" s="57"/>
      <c r="K2" s="57"/>
      <c r="L2" s="57"/>
    </row>
    <row r="3" spans="1:12" x14ac:dyDescent="0.25">
      <c r="D3" s="201" t="s">
        <v>63</v>
      </c>
      <c r="E3" s="201"/>
      <c r="F3" s="57"/>
      <c r="G3" s="57"/>
      <c r="H3" s="57"/>
      <c r="K3" s="57"/>
      <c r="L3" s="57"/>
    </row>
    <row r="5" spans="1:12" ht="18.75" x14ac:dyDescent="0.3">
      <c r="A5" s="220" t="s">
        <v>64</v>
      </c>
      <c r="B5" s="220"/>
      <c r="C5" s="220"/>
      <c r="D5" s="220"/>
      <c r="E5" s="220"/>
    </row>
    <row r="6" spans="1:12" ht="18.75" x14ac:dyDescent="0.3">
      <c r="A6" s="220" t="s">
        <v>11</v>
      </c>
      <c r="B6" s="220"/>
      <c r="C6" s="220"/>
      <c r="D6" s="220"/>
      <c r="E6" s="220"/>
    </row>
    <row r="7" spans="1:12" ht="18.75" x14ac:dyDescent="0.3">
      <c r="A7" s="67"/>
      <c r="B7" s="67"/>
      <c r="C7" s="67"/>
      <c r="D7" s="67"/>
      <c r="E7" s="16" t="s">
        <v>5</v>
      </c>
    </row>
    <row r="8" spans="1:12" ht="18.75" x14ac:dyDescent="0.3">
      <c r="A8" s="67"/>
      <c r="B8" s="67"/>
      <c r="C8" s="67"/>
      <c r="D8" s="67"/>
      <c r="E8" s="67"/>
    </row>
    <row r="9" spans="1:12" ht="37.5" x14ac:dyDescent="0.25">
      <c r="A9" s="68" t="s">
        <v>0</v>
      </c>
      <c r="B9" s="68" t="s">
        <v>65</v>
      </c>
      <c r="C9" s="68" t="s">
        <v>66</v>
      </c>
      <c r="D9" s="68" t="s">
        <v>67</v>
      </c>
      <c r="E9" s="68" t="s">
        <v>68</v>
      </c>
    </row>
    <row r="10" spans="1:12" ht="18.75" x14ac:dyDescent="0.3">
      <c r="A10" s="69">
        <v>1</v>
      </c>
      <c r="B10" s="48"/>
      <c r="C10" s="48"/>
      <c r="D10" s="48"/>
      <c r="E10" s="48"/>
    </row>
    <row r="11" spans="1:12" ht="18.75" x14ac:dyDescent="0.3">
      <c r="A11" s="69">
        <v>2</v>
      </c>
      <c r="B11" s="48"/>
      <c r="C11" s="48"/>
      <c r="D11" s="48"/>
      <c r="E11" s="48"/>
    </row>
    <row r="12" spans="1:12" ht="18.75" x14ac:dyDescent="0.3">
      <c r="A12" s="69">
        <v>3</v>
      </c>
      <c r="B12" s="48"/>
      <c r="C12" s="48"/>
      <c r="D12" s="48"/>
      <c r="E12" s="48"/>
    </row>
    <row r="13" spans="1:12" ht="18.75" x14ac:dyDescent="0.3">
      <c r="A13" s="69">
        <v>4</v>
      </c>
      <c r="B13" s="48"/>
      <c r="C13" s="48"/>
      <c r="D13" s="48"/>
      <c r="E13" s="48"/>
    </row>
    <row r="14" spans="1:12" ht="18.75" x14ac:dyDescent="0.3">
      <c r="A14" s="69">
        <v>5</v>
      </c>
      <c r="B14" s="48"/>
      <c r="C14" s="48"/>
      <c r="D14" s="48"/>
      <c r="E14" s="48"/>
    </row>
    <row r="16" spans="1:12" ht="44.25" customHeight="1" x14ac:dyDescent="0.25">
      <c r="A16" s="219" t="s">
        <v>130</v>
      </c>
      <c r="B16" s="219"/>
      <c r="C16" s="219"/>
      <c r="D16" s="219"/>
      <c r="E16" s="219"/>
    </row>
  </sheetData>
  <mergeCells count="6">
    <mergeCell ref="A16:E16"/>
    <mergeCell ref="D1:E1"/>
    <mergeCell ref="D2:E2"/>
    <mergeCell ref="D3:E3"/>
    <mergeCell ref="A5:E5"/>
    <mergeCell ref="A6:E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4"/>
  <sheetViews>
    <sheetView workbookViewId="0">
      <selection activeCell="A6" sqref="A6:F6"/>
    </sheetView>
  </sheetViews>
  <sheetFormatPr defaultRowHeight="15" x14ac:dyDescent="0.25"/>
  <cols>
    <col min="1" max="1" width="6.28515625" customWidth="1"/>
    <col min="2" max="2" width="23.28515625" customWidth="1"/>
    <col min="3" max="3" width="26" customWidth="1"/>
    <col min="4" max="4" width="23.7109375" customWidth="1"/>
    <col min="5" max="5" width="27.28515625" customWidth="1"/>
    <col min="6" max="6" width="24.28515625" bestFit="1" customWidth="1"/>
  </cols>
  <sheetData>
    <row r="1" spans="1:18" x14ac:dyDescent="0.25">
      <c r="E1" s="223" t="s">
        <v>1</v>
      </c>
      <c r="F1" s="223"/>
      <c r="G1" s="70"/>
      <c r="I1" s="70"/>
      <c r="J1" s="70"/>
      <c r="K1" s="70"/>
    </row>
    <row r="2" spans="1:18" x14ac:dyDescent="0.25">
      <c r="D2" s="224" t="s">
        <v>2</v>
      </c>
      <c r="E2" s="224"/>
      <c r="F2" s="224"/>
      <c r="G2" s="70"/>
      <c r="O2" s="70"/>
      <c r="P2" s="70"/>
      <c r="Q2" s="70"/>
      <c r="R2" s="70"/>
    </row>
    <row r="3" spans="1:18" x14ac:dyDescent="0.25">
      <c r="E3" s="223" t="s">
        <v>69</v>
      </c>
      <c r="F3" s="223"/>
      <c r="G3" s="70"/>
      <c r="O3" s="70"/>
      <c r="P3" s="70"/>
      <c r="Q3" s="70"/>
      <c r="R3" s="70"/>
    </row>
    <row r="5" spans="1:18" ht="62.25" customHeight="1" x14ac:dyDescent="0.25">
      <c r="A5" s="225" t="s">
        <v>164</v>
      </c>
      <c r="B5" s="225"/>
      <c r="C5" s="225"/>
      <c r="D5" s="225"/>
      <c r="E5" s="225"/>
      <c r="F5" s="225"/>
    </row>
    <row r="6" spans="1:18" ht="18.75" x14ac:dyDescent="0.25">
      <c r="A6" s="226" t="s">
        <v>11</v>
      </c>
      <c r="B6" s="226"/>
      <c r="C6" s="226"/>
      <c r="D6" s="226"/>
      <c r="E6" s="226"/>
      <c r="F6" s="226"/>
    </row>
    <row r="7" spans="1:18" ht="18.75" x14ac:dyDescent="0.3">
      <c r="A7" s="71"/>
      <c r="B7" s="72"/>
      <c r="C7" s="72"/>
      <c r="D7" s="72"/>
      <c r="F7" s="16"/>
    </row>
    <row r="8" spans="1:18" ht="75" x14ac:dyDescent="0.25">
      <c r="A8" s="73" t="s">
        <v>12</v>
      </c>
      <c r="B8" s="73" t="s">
        <v>70</v>
      </c>
      <c r="C8" s="73" t="s">
        <v>71</v>
      </c>
      <c r="D8" s="73" t="s">
        <v>72</v>
      </c>
      <c r="E8" s="73" t="s">
        <v>73</v>
      </c>
      <c r="F8" s="73" t="s">
        <v>74</v>
      </c>
    </row>
    <row r="9" spans="1:18" ht="15.75" x14ac:dyDescent="0.25">
      <c r="A9" s="74">
        <v>1</v>
      </c>
      <c r="B9" s="126" t="s">
        <v>104</v>
      </c>
      <c r="C9" s="126" t="s">
        <v>104</v>
      </c>
      <c r="D9" s="126" t="s">
        <v>104</v>
      </c>
      <c r="E9" s="126" t="s">
        <v>104</v>
      </c>
      <c r="F9" s="126" t="s">
        <v>104</v>
      </c>
    </row>
    <row r="10" spans="1:18" ht="18.75" x14ac:dyDescent="0.25">
      <c r="A10" s="222"/>
      <c r="B10" s="222"/>
      <c r="C10" s="222"/>
      <c r="D10" s="222"/>
      <c r="E10" s="222"/>
      <c r="F10" s="222"/>
    </row>
    <row r="11" spans="1:18" ht="15" customHeight="1" x14ac:dyDescent="0.25">
      <c r="A11" s="221" t="s">
        <v>131</v>
      </c>
      <c r="B11" s="221"/>
      <c r="C11" s="221"/>
      <c r="D11" s="221"/>
      <c r="E11" s="221"/>
      <c r="F11" s="221"/>
    </row>
    <row r="12" spans="1:18" x14ac:dyDescent="0.25">
      <c r="A12" s="221"/>
      <c r="B12" s="221"/>
      <c r="C12" s="221"/>
      <c r="D12" s="221"/>
      <c r="E12" s="221"/>
      <c r="F12" s="221"/>
    </row>
    <row r="13" spans="1:18" x14ac:dyDescent="0.25">
      <c r="A13" s="221"/>
      <c r="B13" s="221"/>
      <c r="C13" s="221"/>
      <c r="D13" s="221"/>
      <c r="E13" s="221"/>
      <c r="F13" s="221"/>
    </row>
    <row r="14" spans="1:18" x14ac:dyDescent="0.25">
      <c r="A14" s="221"/>
      <c r="B14" s="221"/>
      <c r="C14" s="221"/>
      <c r="D14" s="221"/>
      <c r="E14" s="221"/>
      <c r="F14" s="221"/>
    </row>
  </sheetData>
  <mergeCells count="7">
    <mergeCell ref="A11:F14"/>
    <mergeCell ref="A10:F10"/>
    <mergeCell ref="E1:F1"/>
    <mergeCell ref="D2:F2"/>
    <mergeCell ref="E3:F3"/>
    <mergeCell ref="A5:F5"/>
    <mergeCell ref="A6:F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"/>
  <sheetViews>
    <sheetView workbookViewId="0">
      <selection activeCell="B10" sqref="B10"/>
    </sheetView>
  </sheetViews>
  <sheetFormatPr defaultRowHeight="15" x14ac:dyDescent="0.25"/>
  <cols>
    <col min="1" max="1" width="3.85546875" style="41" bestFit="1" customWidth="1"/>
    <col min="2" max="2" width="53" style="41" customWidth="1"/>
    <col min="3" max="3" width="17.5703125" style="41" customWidth="1"/>
    <col min="4" max="4" width="18.28515625" style="41" customWidth="1"/>
    <col min="5" max="5" width="20.140625" style="41" customWidth="1"/>
    <col min="6" max="6" width="23.85546875" style="41" customWidth="1"/>
    <col min="7" max="7" width="41.140625" style="41" customWidth="1"/>
    <col min="8" max="16384" width="9.140625" style="41"/>
  </cols>
  <sheetData>
    <row r="1" spans="1:8" ht="15.75" x14ac:dyDescent="0.25">
      <c r="A1" s="75"/>
      <c r="F1" s="229" t="s">
        <v>75</v>
      </c>
      <c r="G1" s="229"/>
      <c r="H1" s="76"/>
    </row>
    <row r="2" spans="1:8" ht="15.75" x14ac:dyDescent="0.25">
      <c r="A2" s="77"/>
      <c r="F2" s="229" t="s">
        <v>76</v>
      </c>
      <c r="G2" s="229"/>
    </row>
    <row r="3" spans="1:8" ht="57.75" customHeight="1" x14ac:dyDescent="0.25">
      <c r="A3" s="230" t="s">
        <v>165</v>
      </c>
      <c r="B3" s="231"/>
      <c r="C3" s="231"/>
      <c r="D3" s="231"/>
      <c r="E3" s="231"/>
      <c r="F3" s="231"/>
      <c r="G3" s="231"/>
    </row>
    <row r="4" spans="1:8" ht="18.75" x14ac:dyDescent="0.25">
      <c r="A4" s="231" t="s">
        <v>11</v>
      </c>
      <c r="B4" s="231"/>
      <c r="C4" s="231"/>
      <c r="D4" s="231"/>
      <c r="E4" s="231"/>
      <c r="F4" s="231"/>
      <c r="G4" s="231"/>
    </row>
    <row r="5" spans="1:8" ht="15.75" thickBot="1" x14ac:dyDescent="0.3">
      <c r="G5" s="78" t="s">
        <v>77</v>
      </c>
    </row>
    <row r="6" spans="1:8" ht="15.75" thickBot="1" x14ac:dyDescent="0.3">
      <c r="A6" s="232" t="s">
        <v>12</v>
      </c>
      <c r="B6" s="235" t="s">
        <v>78</v>
      </c>
      <c r="C6" s="238" t="s">
        <v>13</v>
      </c>
      <c r="D6" s="239"/>
      <c r="E6" s="239"/>
      <c r="F6" s="239"/>
      <c r="G6" s="240"/>
    </row>
    <row r="7" spans="1:8" ht="16.5" thickBot="1" x14ac:dyDescent="0.3">
      <c r="A7" s="233"/>
      <c r="B7" s="236"/>
      <c r="C7" s="241" t="s">
        <v>79</v>
      </c>
      <c r="D7" s="243" t="s">
        <v>15</v>
      </c>
      <c r="E7" s="244"/>
      <c r="F7" s="244"/>
      <c r="G7" s="245"/>
    </row>
    <row r="8" spans="1:8" ht="48" thickBot="1" x14ac:dyDescent="0.3">
      <c r="A8" s="234"/>
      <c r="B8" s="237"/>
      <c r="C8" s="242"/>
      <c r="D8" s="79" t="s">
        <v>80</v>
      </c>
      <c r="E8" s="79" t="s">
        <v>81</v>
      </c>
      <c r="F8" s="79" t="s">
        <v>82</v>
      </c>
      <c r="G8" s="79" t="s">
        <v>19</v>
      </c>
    </row>
    <row r="9" spans="1:8" ht="48.75" customHeight="1" x14ac:dyDescent="0.25">
      <c r="A9" s="80">
        <v>1</v>
      </c>
      <c r="B9" s="81" t="s">
        <v>117</v>
      </c>
      <c r="C9" s="82" t="e">
        <f>+D9+E9+F9+G9</f>
        <v>#VALUE!</v>
      </c>
      <c r="D9" s="246" t="s">
        <v>105</v>
      </c>
      <c r="E9" s="247"/>
      <c r="F9" s="248"/>
      <c r="G9" s="83"/>
    </row>
    <row r="10" spans="1:8" ht="18.75" x14ac:dyDescent="0.25">
      <c r="A10" s="84">
        <v>2</v>
      </c>
      <c r="B10" s="85"/>
      <c r="C10" s="86"/>
      <c r="D10" s="87"/>
      <c r="E10" s="88"/>
      <c r="F10" s="88"/>
      <c r="G10" s="89"/>
    </row>
    <row r="11" spans="1:8" ht="18.75" x14ac:dyDescent="0.25">
      <c r="A11" s="84">
        <v>3</v>
      </c>
      <c r="B11" s="85"/>
      <c r="C11" s="86"/>
      <c r="D11" s="87"/>
      <c r="E11" s="88"/>
      <c r="F11" s="88"/>
      <c r="G11" s="89"/>
    </row>
    <row r="12" spans="1:8" ht="19.5" thickBot="1" x14ac:dyDescent="0.3">
      <c r="A12" s="90" t="s">
        <v>20</v>
      </c>
      <c r="B12" s="91"/>
      <c r="C12" s="92"/>
      <c r="D12" s="93"/>
      <c r="E12" s="94"/>
      <c r="F12" s="94"/>
      <c r="G12" s="95"/>
    </row>
    <row r="13" spans="1:8" ht="16.5" thickBot="1" x14ac:dyDescent="0.3">
      <c r="A13" s="227" t="s">
        <v>21</v>
      </c>
      <c r="B13" s="228"/>
      <c r="C13" s="96" t="e">
        <f>SUM(C9:C12)</f>
        <v>#VALUE!</v>
      </c>
      <c r="D13" s="97">
        <f>SUM(D9:D12)</f>
        <v>0</v>
      </c>
      <c r="E13" s="98">
        <f>SUM(E9:E12)</f>
        <v>0</v>
      </c>
      <c r="F13" s="98">
        <f>SUM(F9:F12)</f>
        <v>0</v>
      </c>
      <c r="G13" s="99">
        <f>SUM(G9:G12)</f>
        <v>0</v>
      </c>
    </row>
  </sheetData>
  <mergeCells count="11">
    <mergeCell ref="A13:B13"/>
    <mergeCell ref="F1:G1"/>
    <mergeCell ref="F2:G2"/>
    <mergeCell ref="A3:G3"/>
    <mergeCell ref="A4:G4"/>
    <mergeCell ref="A6:A8"/>
    <mergeCell ref="B6:B8"/>
    <mergeCell ref="C6:G6"/>
    <mergeCell ref="C7:C8"/>
    <mergeCell ref="D7:G7"/>
    <mergeCell ref="D9:F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4"/>
  <sheetViews>
    <sheetView workbookViewId="0">
      <selection activeCell="B8" sqref="B8"/>
    </sheetView>
  </sheetViews>
  <sheetFormatPr defaultRowHeight="15" x14ac:dyDescent="0.25"/>
  <cols>
    <col min="2" max="2" width="35.28515625" customWidth="1"/>
    <col min="3" max="3" width="12.140625" customWidth="1"/>
    <col min="4" max="4" width="19.140625" customWidth="1"/>
    <col min="5" max="5" width="23.7109375" customWidth="1"/>
    <col min="6" max="6" width="21.85546875" customWidth="1"/>
    <col min="7" max="7" width="13.85546875" customWidth="1"/>
    <col min="8" max="8" width="13.140625" customWidth="1"/>
    <col min="9" max="9" width="15.7109375" customWidth="1"/>
    <col min="10" max="10" width="14.7109375" customWidth="1"/>
    <col min="11" max="11" width="15.85546875" customWidth="1"/>
    <col min="13" max="13" width="9.140625" customWidth="1"/>
  </cols>
  <sheetData>
    <row r="1" spans="1:11" ht="54.75" customHeight="1" x14ac:dyDescent="0.25">
      <c r="A1" s="72"/>
      <c r="B1" s="72"/>
      <c r="C1" s="72"/>
      <c r="D1" s="72"/>
      <c r="E1" s="72"/>
      <c r="F1" s="72"/>
      <c r="G1" s="249" t="s">
        <v>83</v>
      </c>
      <c r="H1" s="249"/>
      <c r="I1" s="249"/>
      <c r="J1" s="249"/>
      <c r="K1" s="249"/>
    </row>
    <row r="2" spans="1:11" x14ac:dyDescent="0.25">
      <c r="A2" s="72"/>
      <c r="B2" s="72"/>
      <c r="C2" s="72"/>
      <c r="D2" s="72"/>
      <c r="E2" s="72"/>
      <c r="F2" s="72"/>
      <c r="G2" s="72"/>
      <c r="H2" s="72"/>
      <c r="I2" s="250" t="s">
        <v>84</v>
      </c>
      <c r="J2" s="250"/>
      <c r="K2" s="250"/>
    </row>
    <row r="3" spans="1:11" x14ac:dyDescent="0.25">
      <c r="A3" s="72"/>
      <c r="B3" s="72"/>
      <c r="C3" s="72"/>
      <c r="D3" s="72"/>
      <c r="E3" s="72"/>
      <c r="F3" s="72"/>
      <c r="G3" s="72"/>
      <c r="H3" s="72"/>
      <c r="I3" s="100"/>
      <c r="J3" s="100"/>
      <c r="K3" s="100"/>
    </row>
    <row r="4" spans="1:11" ht="41.25" customHeight="1" x14ac:dyDescent="0.25">
      <c r="A4" s="255" t="s">
        <v>166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</row>
    <row r="5" spans="1:11" ht="15.75" x14ac:dyDescent="0.25">
      <c r="A5" s="114"/>
      <c r="B5" s="115"/>
      <c r="C5" s="115"/>
      <c r="D5" s="115"/>
      <c r="E5" s="115"/>
      <c r="F5" s="115"/>
      <c r="G5" s="115"/>
      <c r="H5" s="115"/>
      <c r="I5" s="115"/>
      <c r="J5" s="115"/>
      <c r="K5" s="115"/>
    </row>
    <row r="6" spans="1:11" ht="15.75" x14ac:dyDescent="0.25">
      <c r="A6" s="256" t="s">
        <v>85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spans="1:11" ht="15.75" x14ac:dyDescent="0.25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</row>
    <row r="9" spans="1:11" ht="15.75" x14ac:dyDescent="0.25">
      <c r="A9" s="101"/>
      <c r="B9" s="102" t="s">
        <v>93</v>
      </c>
      <c r="C9" s="102"/>
      <c r="D9" s="101"/>
      <c r="E9" s="101"/>
      <c r="F9" s="101"/>
      <c r="G9" s="103"/>
      <c r="H9" s="103"/>
      <c r="I9" s="103"/>
      <c r="J9" s="103"/>
      <c r="K9" s="103"/>
    </row>
    <row r="10" spans="1:11" ht="31.5" x14ac:dyDescent="0.25">
      <c r="A10" s="104" t="s">
        <v>12</v>
      </c>
      <c r="B10" s="104" t="s">
        <v>86</v>
      </c>
      <c r="C10" s="104" t="s">
        <v>87</v>
      </c>
      <c r="D10" s="104" t="s">
        <v>88</v>
      </c>
      <c r="E10" s="104" t="s">
        <v>89</v>
      </c>
      <c r="F10" s="104" t="s">
        <v>90</v>
      </c>
      <c r="G10" s="251" t="s">
        <v>91</v>
      </c>
      <c r="H10" s="251"/>
      <c r="I10" s="251"/>
      <c r="J10" s="251"/>
      <c r="K10" s="251"/>
    </row>
    <row r="11" spans="1:11" ht="18.75" customHeight="1" x14ac:dyDescent="0.25">
      <c r="A11" s="107">
        <v>1</v>
      </c>
      <c r="B11" s="108"/>
      <c r="C11" s="113"/>
      <c r="D11" s="108"/>
      <c r="E11" s="128"/>
      <c r="F11" s="109"/>
      <c r="G11" s="257"/>
      <c r="H11" s="257"/>
      <c r="I11" s="257"/>
      <c r="J11" s="257"/>
      <c r="K11" s="257"/>
    </row>
    <row r="12" spans="1:11" ht="48.75" customHeight="1" x14ac:dyDescent="0.25">
      <c r="A12" s="107">
        <v>2</v>
      </c>
      <c r="B12" s="108"/>
      <c r="C12" s="113"/>
      <c r="D12" s="108"/>
      <c r="E12" s="128"/>
      <c r="F12" s="109"/>
      <c r="G12" s="257"/>
      <c r="H12" s="257"/>
      <c r="I12" s="257"/>
      <c r="J12" s="257"/>
      <c r="K12" s="257"/>
    </row>
    <row r="13" spans="1:11" s="111" customFormat="1" ht="18.75" customHeight="1" x14ac:dyDescent="0.25">
      <c r="A13" s="110">
        <v>3</v>
      </c>
      <c r="B13" s="108"/>
      <c r="C13" s="113"/>
      <c r="D13" s="108"/>
      <c r="E13" s="128"/>
      <c r="F13" s="109"/>
      <c r="G13" s="257"/>
      <c r="H13" s="257"/>
      <c r="I13" s="257"/>
      <c r="J13" s="257"/>
      <c r="K13" s="257"/>
    </row>
    <row r="14" spans="1:11" ht="18.75" x14ac:dyDescent="0.25">
      <c r="A14" s="251" t="s">
        <v>21</v>
      </c>
      <c r="B14" s="251"/>
      <c r="C14" s="106"/>
      <c r="D14" s="105"/>
      <c r="E14" s="105"/>
      <c r="F14" s="109">
        <f>SUM(F11:F13)</f>
        <v>0</v>
      </c>
      <c r="G14" s="252" t="s">
        <v>92</v>
      </c>
      <c r="H14" s="253"/>
      <c r="I14" s="253"/>
      <c r="J14" s="253"/>
      <c r="K14" s="254"/>
    </row>
  </sheetData>
  <mergeCells count="10">
    <mergeCell ref="G1:K1"/>
    <mergeCell ref="I2:K2"/>
    <mergeCell ref="A14:B14"/>
    <mergeCell ref="G14:K14"/>
    <mergeCell ref="A4:K4"/>
    <mergeCell ref="A6:K6"/>
    <mergeCell ref="G10:K10"/>
    <mergeCell ref="G11:K11"/>
    <mergeCell ref="G12:K12"/>
    <mergeCell ref="G13:K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N19"/>
  <sheetViews>
    <sheetView zoomScale="70" zoomScaleNormal="70" workbookViewId="0">
      <selection activeCell="G22" sqref="G22"/>
    </sheetView>
  </sheetViews>
  <sheetFormatPr defaultRowHeight="15" x14ac:dyDescent="0.25"/>
  <cols>
    <col min="1" max="1" width="4.7109375" style="3" customWidth="1"/>
    <col min="2" max="2" width="62.5703125" style="3" bestFit="1" customWidth="1"/>
    <col min="3" max="3" width="21.42578125" style="3" bestFit="1" customWidth="1"/>
    <col min="4" max="4" width="22.5703125" style="3" customWidth="1"/>
    <col min="5" max="5" width="31" style="3" customWidth="1"/>
    <col min="6" max="6" width="26.7109375" style="3" customWidth="1"/>
    <col min="7" max="7" width="38" style="3" customWidth="1"/>
    <col min="8" max="9" width="29.85546875" style="3" customWidth="1"/>
    <col min="10" max="10" width="26.140625" style="3" customWidth="1"/>
    <col min="11" max="11" width="25.42578125" style="3" bestFit="1" customWidth="1"/>
    <col min="12" max="257" width="9.140625" style="3"/>
    <col min="258" max="258" width="4.7109375" style="3" customWidth="1"/>
    <col min="259" max="259" width="12.42578125" style="3" customWidth="1"/>
    <col min="260" max="260" width="65.140625" style="3" customWidth="1"/>
    <col min="261" max="513" width="9.140625" style="3"/>
    <col min="514" max="514" width="4.7109375" style="3" customWidth="1"/>
    <col min="515" max="515" width="12.42578125" style="3" customWidth="1"/>
    <col min="516" max="516" width="65.140625" style="3" customWidth="1"/>
    <col min="517" max="769" width="9.140625" style="3"/>
    <col min="770" max="770" width="4.7109375" style="3" customWidth="1"/>
    <col min="771" max="771" width="12.42578125" style="3" customWidth="1"/>
    <col min="772" max="772" width="65.140625" style="3" customWidth="1"/>
    <col min="773" max="1025" width="9.140625" style="3"/>
    <col min="1026" max="1026" width="4.7109375" style="3" customWidth="1"/>
    <col min="1027" max="1027" width="12.42578125" style="3" customWidth="1"/>
    <col min="1028" max="1028" width="65.140625" style="3" customWidth="1"/>
    <col min="1029" max="1281" width="9.140625" style="3"/>
    <col min="1282" max="1282" width="4.7109375" style="3" customWidth="1"/>
    <col min="1283" max="1283" width="12.42578125" style="3" customWidth="1"/>
    <col min="1284" max="1284" width="65.140625" style="3" customWidth="1"/>
    <col min="1285" max="1537" width="9.140625" style="3"/>
    <col min="1538" max="1538" width="4.7109375" style="3" customWidth="1"/>
    <col min="1539" max="1539" width="12.42578125" style="3" customWidth="1"/>
    <col min="1540" max="1540" width="65.140625" style="3" customWidth="1"/>
    <col min="1541" max="1793" width="9.140625" style="3"/>
    <col min="1794" max="1794" width="4.7109375" style="3" customWidth="1"/>
    <col min="1795" max="1795" width="12.42578125" style="3" customWidth="1"/>
    <col min="1796" max="1796" width="65.140625" style="3" customWidth="1"/>
    <col min="1797" max="2049" width="9.140625" style="3"/>
    <col min="2050" max="2050" width="4.7109375" style="3" customWidth="1"/>
    <col min="2051" max="2051" width="12.42578125" style="3" customWidth="1"/>
    <col min="2052" max="2052" width="65.140625" style="3" customWidth="1"/>
    <col min="2053" max="2305" width="9.140625" style="3"/>
    <col min="2306" max="2306" width="4.7109375" style="3" customWidth="1"/>
    <col min="2307" max="2307" width="12.42578125" style="3" customWidth="1"/>
    <col min="2308" max="2308" width="65.140625" style="3" customWidth="1"/>
    <col min="2309" max="2561" width="9.140625" style="3"/>
    <col min="2562" max="2562" width="4.7109375" style="3" customWidth="1"/>
    <col min="2563" max="2563" width="12.42578125" style="3" customWidth="1"/>
    <col min="2564" max="2564" width="65.140625" style="3" customWidth="1"/>
    <col min="2565" max="2817" width="9.140625" style="3"/>
    <col min="2818" max="2818" width="4.7109375" style="3" customWidth="1"/>
    <col min="2819" max="2819" width="12.42578125" style="3" customWidth="1"/>
    <col min="2820" max="2820" width="65.140625" style="3" customWidth="1"/>
    <col min="2821" max="3073" width="9.140625" style="3"/>
    <col min="3074" max="3074" width="4.7109375" style="3" customWidth="1"/>
    <col min="3075" max="3075" width="12.42578125" style="3" customWidth="1"/>
    <col min="3076" max="3076" width="65.140625" style="3" customWidth="1"/>
    <col min="3077" max="3329" width="9.140625" style="3"/>
    <col min="3330" max="3330" width="4.7109375" style="3" customWidth="1"/>
    <col min="3331" max="3331" width="12.42578125" style="3" customWidth="1"/>
    <col min="3332" max="3332" width="65.140625" style="3" customWidth="1"/>
    <col min="3333" max="3585" width="9.140625" style="3"/>
    <col min="3586" max="3586" width="4.7109375" style="3" customWidth="1"/>
    <col min="3587" max="3587" width="12.42578125" style="3" customWidth="1"/>
    <col min="3588" max="3588" width="65.140625" style="3" customWidth="1"/>
    <col min="3589" max="3841" width="9.140625" style="3"/>
    <col min="3842" max="3842" width="4.7109375" style="3" customWidth="1"/>
    <col min="3843" max="3843" width="12.42578125" style="3" customWidth="1"/>
    <col min="3844" max="3844" width="65.140625" style="3" customWidth="1"/>
    <col min="3845" max="4097" width="9.140625" style="3"/>
    <col min="4098" max="4098" width="4.7109375" style="3" customWidth="1"/>
    <col min="4099" max="4099" width="12.42578125" style="3" customWidth="1"/>
    <col min="4100" max="4100" width="65.140625" style="3" customWidth="1"/>
    <col min="4101" max="4353" width="9.140625" style="3"/>
    <col min="4354" max="4354" width="4.7109375" style="3" customWidth="1"/>
    <col min="4355" max="4355" width="12.42578125" style="3" customWidth="1"/>
    <col min="4356" max="4356" width="65.140625" style="3" customWidth="1"/>
    <col min="4357" max="4609" width="9.140625" style="3"/>
    <col min="4610" max="4610" width="4.7109375" style="3" customWidth="1"/>
    <col min="4611" max="4611" width="12.42578125" style="3" customWidth="1"/>
    <col min="4612" max="4612" width="65.140625" style="3" customWidth="1"/>
    <col min="4613" max="4865" width="9.140625" style="3"/>
    <col min="4866" max="4866" width="4.7109375" style="3" customWidth="1"/>
    <col min="4867" max="4867" width="12.42578125" style="3" customWidth="1"/>
    <col min="4868" max="4868" width="65.140625" style="3" customWidth="1"/>
    <col min="4869" max="5121" width="9.140625" style="3"/>
    <col min="5122" max="5122" width="4.7109375" style="3" customWidth="1"/>
    <col min="5123" max="5123" width="12.42578125" style="3" customWidth="1"/>
    <col min="5124" max="5124" width="65.140625" style="3" customWidth="1"/>
    <col min="5125" max="5377" width="9.140625" style="3"/>
    <col min="5378" max="5378" width="4.7109375" style="3" customWidth="1"/>
    <col min="5379" max="5379" width="12.42578125" style="3" customWidth="1"/>
    <col min="5380" max="5380" width="65.140625" style="3" customWidth="1"/>
    <col min="5381" max="5633" width="9.140625" style="3"/>
    <col min="5634" max="5634" width="4.7109375" style="3" customWidth="1"/>
    <col min="5635" max="5635" width="12.42578125" style="3" customWidth="1"/>
    <col min="5636" max="5636" width="65.140625" style="3" customWidth="1"/>
    <col min="5637" max="5889" width="9.140625" style="3"/>
    <col min="5890" max="5890" width="4.7109375" style="3" customWidth="1"/>
    <col min="5891" max="5891" width="12.42578125" style="3" customWidth="1"/>
    <col min="5892" max="5892" width="65.140625" style="3" customWidth="1"/>
    <col min="5893" max="6145" width="9.140625" style="3"/>
    <col min="6146" max="6146" width="4.7109375" style="3" customWidth="1"/>
    <col min="6147" max="6147" width="12.42578125" style="3" customWidth="1"/>
    <col min="6148" max="6148" width="65.140625" style="3" customWidth="1"/>
    <col min="6149" max="6401" width="9.140625" style="3"/>
    <col min="6402" max="6402" width="4.7109375" style="3" customWidth="1"/>
    <col min="6403" max="6403" width="12.42578125" style="3" customWidth="1"/>
    <col min="6404" max="6404" width="65.140625" style="3" customWidth="1"/>
    <col min="6405" max="6657" width="9.140625" style="3"/>
    <col min="6658" max="6658" width="4.7109375" style="3" customWidth="1"/>
    <col min="6659" max="6659" width="12.42578125" style="3" customWidth="1"/>
    <col min="6660" max="6660" width="65.140625" style="3" customWidth="1"/>
    <col min="6661" max="6913" width="9.140625" style="3"/>
    <col min="6914" max="6914" width="4.7109375" style="3" customWidth="1"/>
    <col min="6915" max="6915" width="12.42578125" style="3" customWidth="1"/>
    <col min="6916" max="6916" width="65.140625" style="3" customWidth="1"/>
    <col min="6917" max="7169" width="9.140625" style="3"/>
    <col min="7170" max="7170" width="4.7109375" style="3" customWidth="1"/>
    <col min="7171" max="7171" width="12.42578125" style="3" customWidth="1"/>
    <col min="7172" max="7172" width="65.140625" style="3" customWidth="1"/>
    <col min="7173" max="7425" width="9.140625" style="3"/>
    <col min="7426" max="7426" width="4.7109375" style="3" customWidth="1"/>
    <col min="7427" max="7427" width="12.42578125" style="3" customWidth="1"/>
    <col min="7428" max="7428" width="65.140625" style="3" customWidth="1"/>
    <col min="7429" max="7681" width="9.140625" style="3"/>
    <col min="7682" max="7682" width="4.7109375" style="3" customWidth="1"/>
    <col min="7683" max="7683" width="12.42578125" style="3" customWidth="1"/>
    <col min="7684" max="7684" width="65.140625" style="3" customWidth="1"/>
    <col min="7685" max="7937" width="9.140625" style="3"/>
    <col min="7938" max="7938" width="4.7109375" style="3" customWidth="1"/>
    <col min="7939" max="7939" width="12.42578125" style="3" customWidth="1"/>
    <col min="7940" max="7940" width="65.140625" style="3" customWidth="1"/>
    <col min="7941" max="8193" width="9.140625" style="3"/>
    <col min="8194" max="8194" width="4.7109375" style="3" customWidth="1"/>
    <col min="8195" max="8195" width="12.42578125" style="3" customWidth="1"/>
    <col min="8196" max="8196" width="65.140625" style="3" customWidth="1"/>
    <col min="8197" max="8449" width="9.140625" style="3"/>
    <col min="8450" max="8450" width="4.7109375" style="3" customWidth="1"/>
    <col min="8451" max="8451" width="12.42578125" style="3" customWidth="1"/>
    <col min="8452" max="8452" width="65.140625" style="3" customWidth="1"/>
    <col min="8453" max="8705" width="9.140625" style="3"/>
    <col min="8706" max="8706" width="4.7109375" style="3" customWidth="1"/>
    <col min="8707" max="8707" width="12.42578125" style="3" customWidth="1"/>
    <col min="8708" max="8708" width="65.140625" style="3" customWidth="1"/>
    <col min="8709" max="8961" width="9.140625" style="3"/>
    <col min="8962" max="8962" width="4.7109375" style="3" customWidth="1"/>
    <col min="8963" max="8963" width="12.42578125" style="3" customWidth="1"/>
    <col min="8964" max="8964" width="65.140625" style="3" customWidth="1"/>
    <col min="8965" max="9217" width="9.140625" style="3"/>
    <col min="9218" max="9218" width="4.7109375" style="3" customWidth="1"/>
    <col min="9219" max="9219" width="12.42578125" style="3" customWidth="1"/>
    <col min="9220" max="9220" width="65.140625" style="3" customWidth="1"/>
    <col min="9221" max="9473" width="9.140625" style="3"/>
    <col min="9474" max="9474" width="4.7109375" style="3" customWidth="1"/>
    <col min="9475" max="9475" width="12.42578125" style="3" customWidth="1"/>
    <col min="9476" max="9476" width="65.140625" style="3" customWidth="1"/>
    <col min="9477" max="9729" width="9.140625" style="3"/>
    <col min="9730" max="9730" width="4.7109375" style="3" customWidth="1"/>
    <col min="9731" max="9731" width="12.42578125" style="3" customWidth="1"/>
    <col min="9732" max="9732" width="65.140625" style="3" customWidth="1"/>
    <col min="9733" max="9985" width="9.140625" style="3"/>
    <col min="9986" max="9986" width="4.7109375" style="3" customWidth="1"/>
    <col min="9987" max="9987" width="12.42578125" style="3" customWidth="1"/>
    <col min="9988" max="9988" width="65.140625" style="3" customWidth="1"/>
    <col min="9989" max="10241" width="9.140625" style="3"/>
    <col min="10242" max="10242" width="4.7109375" style="3" customWidth="1"/>
    <col min="10243" max="10243" width="12.42578125" style="3" customWidth="1"/>
    <col min="10244" max="10244" width="65.140625" style="3" customWidth="1"/>
    <col min="10245" max="10497" width="9.140625" style="3"/>
    <col min="10498" max="10498" width="4.7109375" style="3" customWidth="1"/>
    <col min="10499" max="10499" width="12.42578125" style="3" customWidth="1"/>
    <col min="10500" max="10500" width="65.140625" style="3" customWidth="1"/>
    <col min="10501" max="10753" width="9.140625" style="3"/>
    <col min="10754" max="10754" width="4.7109375" style="3" customWidth="1"/>
    <col min="10755" max="10755" width="12.42578125" style="3" customWidth="1"/>
    <col min="10756" max="10756" width="65.140625" style="3" customWidth="1"/>
    <col min="10757" max="11009" width="9.140625" style="3"/>
    <col min="11010" max="11010" width="4.7109375" style="3" customWidth="1"/>
    <col min="11011" max="11011" width="12.42578125" style="3" customWidth="1"/>
    <col min="11012" max="11012" width="65.140625" style="3" customWidth="1"/>
    <col min="11013" max="11265" width="9.140625" style="3"/>
    <col min="11266" max="11266" width="4.7109375" style="3" customWidth="1"/>
    <col min="11267" max="11267" width="12.42578125" style="3" customWidth="1"/>
    <col min="11268" max="11268" width="65.140625" style="3" customWidth="1"/>
    <col min="11269" max="11521" width="9.140625" style="3"/>
    <col min="11522" max="11522" width="4.7109375" style="3" customWidth="1"/>
    <col min="11523" max="11523" width="12.42578125" style="3" customWidth="1"/>
    <col min="11524" max="11524" width="65.140625" style="3" customWidth="1"/>
    <col min="11525" max="11777" width="9.140625" style="3"/>
    <col min="11778" max="11778" width="4.7109375" style="3" customWidth="1"/>
    <col min="11779" max="11779" width="12.42578125" style="3" customWidth="1"/>
    <col min="11780" max="11780" width="65.140625" style="3" customWidth="1"/>
    <col min="11781" max="12033" width="9.140625" style="3"/>
    <col min="12034" max="12034" width="4.7109375" style="3" customWidth="1"/>
    <col min="12035" max="12035" width="12.42578125" style="3" customWidth="1"/>
    <col min="12036" max="12036" width="65.140625" style="3" customWidth="1"/>
    <col min="12037" max="12289" width="9.140625" style="3"/>
    <col min="12290" max="12290" width="4.7109375" style="3" customWidth="1"/>
    <col min="12291" max="12291" width="12.42578125" style="3" customWidth="1"/>
    <col min="12292" max="12292" width="65.140625" style="3" customWidth="1"/>
    <col min="12293" max="12545" width="9.140625" style="3"/>
    <col min="12546" max="12546" width="4.7109375" style="3" customWidth="1"/>
    <col min="12547" max="12547" width="12.42578125" style="3" customWidth="1"/>
    <col min="12548" max="12548" width="65.140625" style="3" customWidth="1"/>
    <col min="12549" max="12801" width="9.140625" style="3"/>
    <col min="12802" max="12802" width="4.7109375" style="3" customWidth="1"/>
    <col min="12803" max="12803" width="12.42578125" style="3" customWidth="1"/>
    <col min="12804" max="12804" width="65.140625" style="3" customWidth="1"/>
    <col min="12805" max="13057" width="9.140625" style="3"/>
    <col min="13058" max="13058" width="4.7109375" style="3" customWidth="1"/>
    <col min="13059" max="13059" width="12.42578125" style="3" customWidth="1"/>
    <col min="13060" max="13060" width="65.140625" style="3" customWidth="1"/>
    <col min="13061" max="13313" width="9.140625" style="3"/>
    <col min="13314" max="13314" width="4.7109375" style="3" customWidth="1"/>
    <col min="13315" max="13315" width="12.42578125" style="3" customWidth="1"/>
    <col min="13316" max="13316" width="65.140625" style="3" customWidth="1"/>
    <col min="13317" max="13569" width="9.140625" style="3"/>
    <col min="13570" max="13570" width="4.7109375" style="3" customWidth="1"/>
    <col min="13571" max="13571" width="12.42578125" style="3" customWidth="1"/>
    <col min="13572" max="13572" width="65.140625" style="3" customWidth="1"/>
    <col min="13573" max="13825" width="9.140625" style="3"/>
    <col min="13826" max="13826" width="4.7109375" style="3" customWidth="1"/>
    <col min="13827" max="13827" width="12.42578125" style="3" customWidth="1"/>
    <col min="13828" max="13828" width="65.140625" style="3" customWidth="1"/>
    <col min="13829" max="14081" width="9.140625" style="3"/>
    <col min="14082" max="14082" width="4.7109375" style="3" customWidth="1"/>
    <col min="14083" max="14083" width="12.42578125" style="3" customWidth="1"/>
    <col min="14084" max="14084" width="65.140625" style="3" customWidth="1"/>
    <col min="14085" max="14337" width="9.140625" style="3"/>
    <col min="14338" max="14338" width="4.7109375" style="3" customWidth="1"/>
    <col min="14339" max="14339" width="12.42578125" style="3" customWidth="1"/>
    <col min="14340" max="14340" width="65.140625" style="3" customWidth="1"/>
    <col min="14341" max="14593" width="9.140625" style="3"/>
    <col min="14594" max="14594" width="4.7109375" style="3" customWidth="1"/>
    <col min="14595" max="14595" width="12.42578125" style="3" customWidth="1"/>
    <col min="14596" max="14596" width="65.140625" style="3" customWidth="1"/>
    <col min="14597" max="14849" width="9.140625" style="3"/>
    <col min="14850" max="14850" width="4.7109375" style="3" customWidth="1"/>
    <col min="14851" max="14851" width="12.42578125" style="3" customWidth="1"/>
    <col min="14852" max="14852" width="65.140625" style="3" customWidth="1"/>
    <col min="14853" max="15105" width="9.140625" style="3"/>
    <col min="15106" max="15106" width="4.7109375" style="3" customWidth="1"/>
    <col min="15107" max="15107" width="12.42578125" style="3" customWidth="1"/>
    <col min="15108" max="15108" width="65.140625" style="3" customWidth="1"/>
    <col min="15109" max="15361" width="9.140625" style="3"/>
    <col min="15362" max="15362" width="4.7109375" style="3" customWidth="1"/>
    <col min="15363" max="15363" width="12.42578125" style="3" customWidth="1"/>
    <col min="15364" max="15364" width="65.140625" style="3" customWidth="1"/>
    <col min="15365" max="15617" width="9.140625" style="3"/>
    <col min="15618" max="15618" width="4.7109375" style="3" customWidth="1"/>
    <col min="15619" max="15619" width="12.42578125" style="3" customWidth="1"/>
    <col min="15620" max="15620" width="65.140625" style="3" customWidth="1"/>
    <col min="15621" max="15873" width="9.140625" style="3"/>
    <col min="15874" max="15874" width="4.7109375" style="3" customWidth="1"/>
    <col min="15875" max="15875" width="12.42578125" style="3" customWidth="1"/>
    <col min="15876" max="15876" width="65.140625" style="3" customWidth="1"/>
    <col min="15877" max="16129" width="9.140625" style="3"/>
    <col min="16130" max="16130" width="4.7109375" style="3" customWidth="1"/>
    <col min="16131" max="16131" width="12.42578125" style="3" customWidth="1"/>
    <col min="16132" max="16132" width="65.140625" style="3" customWidth="1"/>
    <col min="16133" max="16384" width="9.140625" style="3"/>
  </cols>
  <sheetData>
    <row r="1" spans="1:14" x14ac:dyDescent="0.25">
      <c r="G1" s="175" t="s">
        <v>1</v>
      </c>
      <c r="H1" s="175"/>
      <c r="I1" s="175"/>
      <c r="J1" s="175"/>
      <c r="K1" s="4"/>
      <c r="L1" s="4"/>
      <c r="M1" s="4"/>
      <c r="N1" s="4"/>
    </row>
    <row r="2" spans="1:14" x14ac:dyDescent="0.25">
      <c r="G2" s="175" t="s">
        <v>2</v>
      </c>
      <c r="H2" s="175"/>
      <c r="I2" s="175"/>
      <c r="J2" s="175"/>
      <c r="K2" s="4"/>
      <c r="L2" s="4"/>
      <c r="M2" s="4"/>
      <c r="N2" s="4"/>
    </row>
    <row r="3" spans="1:14" x14ac:dyDescent="0.25">
      <c r="G3" s="175" t="s">
        <v>3</v>
      </c>
      <c r="H3" s="175"/>
      <c r="I3" s="175"/>
      <c r="J3" s="175"/>
      <c r="K3" s="4"/>
      <c r="L3" s="4"/>
      <c r="M3" s="4"/>
      <c r="N3" s="4"/>
    </row>
    <row r="5" spans="1:14" ht="18.75" x14ac:dyDescent="0.3">
      <c r="A5" s="177" t="s">
        <v>147</v>
      </c>
      <c r="B5" s="177"/>
      <c r="C5" s="177"/>
      <c r="D5" s="177"/>
      <c r="E5" s="177"/>
      <c r="F5" s="177"/>
      <c r="G5" s="177"/>
      <c r="H5" s="177"/>
      <c r="I5" s="177"/>
      <c r="J5" s="177"/>
      <c r="K5" s="4"/>
      <c r="L5" s="4"/>
      <c r="M5" s="4"/>
    </row>
    <row r="6" spans="1:14" ht="18.75" x14ac:dyDescent="0.3">
      <c r="A6" s="176" t="s">
        <v>4</v>
      </c>
      <c r="B6" s="176"/>
      <c r="C6" s="176"/>
      <c r="D6" s="176"/>
      <c r="E6" s="176"/>
      <c r="F6" s="176"/>
      <c r="G6" s="176"/>
      <c r="H6" s="176"/>
      <c r="I6" s="138"/>
      <c r="J6" s="4"/>
      <c r="K6" s="4"/>
      <c r="L6" s="4"/>
      <c r="M6" s="4"/>
    </row>
    <row r="7" spans="1:14" ht="21" thickBot="1" x14ac:dyDescent="0.35">
      <c r="A7" s="1"/>
      <c r="B7" s="2"/>
      <c r="C7" s="2"/>
      <c r="D7" s="2"/>
      <c r="E7" s="2"/>
      <c r="F7" s="5"/>
      <c r="G7" s="5"/>
      <c r="J7" s="179" t="s">
        <v>5</v>
      </c>
      <c r="K7" s="179"/>
    </row>
    <row r="8" spans="1:14" ht="20.25" x14ac:dyDescent="0.25">
      <c r="A8" s="169" t="s">
        <v>0</v>
      </c>
      <c r="B8" s="171" t="s">
        <v>9</v>
      </c>
      <c r="C8" s="173" t="s">
        <v>123</v>
      </c>
      <c r="D8" s="178" t="s">
        <v>8</v>
      </c>
      <c r="E8" s="178"/>
      <c r="F8" s="178"/>
      <c r="G8" s="178"/>
      <c r="H8" s="178"/>
      <c r="I8" s="178"/>
      <c r="J8" s="178"/>
      <c r="K8" s="178"/>
      <c r="L8" s="162"/>
      <c r="M8" s="162"/>
    </row>
    <row r="9" spans="1:14" s="10" customFormat="1" ht="169.5" thickBot="1" x14ac:dyDescent="0.3">
      <c r="A9" s="170"/>
      <c r="B9" s="172"/>
      <c r="C9" s="174"/>
      <c r="D9" s="157" t="s">
        <v>7</v>
      </c>
      <c r="E9" s="157" t="s">
        <v>126</v>
      </c>
      <c r="F9" s="157" t="s">
        <v>118</v>
      </c>
      <c r="G9" s="157" t="s">
        <v>119</v>
      </c>
      <c r="H9" s="157" t="s">
        <v>120</v>
      </c>
      <c r="I9" s="158" t="s">
        <v>124</v>
      </c>
      <c r="J9" s="159" t="s">
        <v>125</v>
      </c>
      <c r="K9" s="157" t="s">
        <v>122</v>
      </c>
    </row>
    <row r="10" spans="1:14" ht="56.25" x14ac:dyDescent="0.25">
      <c r="A10" s="7">
        <v>1</v>
      </c>
      <c r="B10" s="8" t="s">
        <v>117</v>
      </c>
      <c r="C10" s="11">
        <f>SUM(D10:K10)</f>
        <v>25620629.8345</v>
      </c>
      <c r="D10" s="163">
        <v>2359886.52</v>
      </c>
      <c r="E10" s="163">
        <v>6118547.3499999996</v>
      </c>
      <c r="F10" s="143">
        <v>141914.99360000002</v>
      </c>
      <c r="G10" s="163">
        <v>9191287.5</v>
      </c>
      <c r="H10" s="163">
        <f>1179840-227371.3</f>
        <v>952468.7</v>
      </c>
      <c r="I10" s="164">
        <v>1931625</v>
      </c>
      <c r="J10" s="165">
        <v>2426758.31</v>
      </c>
      <c r="K10" s="143">
        <v>2498141.4609000003</v>
      </c>
    </row>
    <row r="11" spans="1:14" ht="21" thickBot="1" x14ac:dyDescent="0.3">
      <c r="A11" s="9"/>
      <c r="B11" s="6" t="s">
        <v>6</v>
      </c>
      <c r="C11" s="12">
        <f>SUM(C10:C10)</f>
        <v>25620629.8345</v>
      </c>
      <c r="D11" s="141">
        <f t="shared" ref="D11:J11" si="0">SUM(D10:D10)</f>
        <v>2359886.52</v>
      </c>
      <c r="E11" s="141">
        <f t="shared" si="0"/>
        <v>6118547.3499999996</v>
      </c>
      <c r="F11" s="141">
        <f t="shared" si="0"/>
        <v>141914.99360000002</v>
      </c>
      <c r="G11" s="141">
        <f t="shared" si="0"/>
        <v>9191287.5</v>
      </c>
      <c r="H11" s="141">
        <f t="shared" si="0"/>
        <v>952468.7</v>
      </c>
      <c r="I11" s="141">
        <f t="shared" si="0"/>
        <v>1931625</v>
      </c>
      <c r="J11" s="142">
        <f t="shared" si="0"/>
        <v>2426758.31</v>
      </c>
      <c r="K11" s="141">
        <f t="shared" ref="K11" si="1">SUM(K10:K10)</f>
        <v>2498141.4609000003</v>
      </c>
    </row>
    <row r="13" spans="1:14" x14ac:dyDescent="0.25">
      <c r="D13" s="140"/>
      <c r="E13" s="140"/>
      <c r="F13" s="140"/>
      <c r="G13" s="140"/>
      <c r="H13" s="140"/>
      <c r="I13" s="140"/>
      <c r="J13" s="140"/>
    </row>
    <row r="19" spans="3:3" x14ac:dyDescent="0.25">
      <c r="C19" s="160">
        <f>+'[1]Тушум факт харажат 2025 '!$C$24-C10</f>
        <v>-12965440.332639998</v>
      </c>
    </row>
  </sheetData>
  <mergeCells count="10">
    <mergeCell ref="A8:A9"/>
    <mergeCell ref="B8:B9"/>
    <mergeCell ref="C8:C9"/>
    <mergeCell ref="G1:J1"/>
    <mergeCell ref="G2:J2"/>
    <mergeCell ref="G3:J3"/>
    <mergeCell ref="A6:H6"/>
    <mergeCell ref="A5:J5"/>
    <mergeCell ref="D8:K8"/>
    <mergeCell ref="J7:K7"/>
  </mergeCells>
  <pageMargins left="0.31496062992125984" right="0.11811023622047245" top="0.35433070866141736" bottom="0.35433070866141736" header="0.31496062992125984" footer="0.31496062992125984"/>
  <pageSetup paperSize="9"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workbookViewId="0">
      <selection activeCell="C11" sqref="C11"/>
    </sheetView>
  </sheetViews>
  <sheetFormatPr defaultRowHeight="15" x14ac:dyDescent="0.25"/>
  <cols>
    <col min="1" max="1" width="9.140625" style="14"/>
    <col min="2" max="2" width="28.5703125" style="14" customWidth="1"/>
    <col min="3" max="3" width="17.85546875" style="14" customWidth="1"/>
    <col min="4" max="5" width="18.28515625" style="14" customWidth="1"/>
    <col min="6" max="6" width="20.140625" style="14" customWidth="1"/>
    <col min="7" max="7" width="21.7109375" style="14" customWidth="1"/>
    <col min="8" max="8" width="23.85546875" style="14" customWidth="1"/>
    <col min="9" max="9" width="21.140625" style="14" customWidth="1"/>
    <col min="10" max="10" width="41.140625" style="14" customWidth="1"/>
    <col min="11" max="16384" width="9.140625" style="14"/>
  </cols>
  <sheetData>
    <row r="1" spans="1:12" x14ac:dyDescent="0.25">
      <c r="G1" s="15"/>
      <c r="H1" s="15"/>
      <c r="I1" s="181" t="s">
        <v>1</v>
      </c>
      <c r="J1" s="181"/>
      <c r="K1" s="15"/>
      <c r="L1" s="15"/>
    </row>
    <row r="2" spans="1:12" x14ac:dyDescent="0.25">
      <c r="G2" s="15"/>
      <c r="H2" s="15"/>
      <c r="I2" s="181" t="s">
        <v>2</v>
      </c>
      <c r="J2" s="181"/>
      <c r="K2" s="15"/>
      <c r="L2" s="15"/>
    </row>
    <row r="3" spans="1:12" x14ac:dyDescent="0.25">
      <c r="G3" s="15"/>
      <c r="H3" s="15"/>
      <c r="I3" s="181" t="s">
        <v>10</v>
      </c>
      <c r="J3" s="181"/>
      <c r="K3" s="15"/>
      <c r="L3" s="15"/>
    </row>
    <row r="5" spans="1:12" ht="18.75" x14ac:dyDescent="0.25">
      <c r="A5" s="182" t="s">
        <v>148</v>
      </c>
      <c r="B5" s="183"/>
      <c r="C5" s="183"/>
      <c r="D5" s="183"/>
      <c r="E5" s="183"/>
      <c r="F5" s="183"/>
      <c r="G5" s="183"/>
      <c r="H5" s="183"/>
      <c r="I5" s="183"/>
      <c r="J5" s="183"/>
      <c r="K5" s="15"/>
      <c r="L5" s="15"/>
    </row>
    <row r="6" spans="1:12" ht="18.75" x14ac:dyDescent="0.25">
      <c r="A6" s="183" t="s">
        <v>11</v>
      </c>
      <c r="B6" s="183"/>
      <c r="C6" s="183"/>
      <c r="D6" s="183"/>
      <c r="E6" s="183"/>
      <c r="F6" s="183"/>
      <c r="G6" s="183"/>
      <c r="H6" s="183"/>
      <c r="I6" s="183"/>
      <c r="J6" s="183"/>
      <c r="K6" s="15"/>
      <c r="L6" s="15"/>
    </row>
    <row r="7" spans="1:12" ht="18.75" x14ac:dyDescent="0.3">
      <c r="J7" s="16" t="s">
        <v>5</v>
      </c>
    </row>
    <row r="8" spans="1:12" ht="15.75" x14ac:dyDescent="0.25">
      <c r="A8" s="184" t="s">
        <v>12</v>
      </c>
      <c r="B8" s="184" t="s">
        <v>9</v>
      </c>
      <c r="C8" s="185" t="s">
        <v>13</v>
      </c>
      <c r="D8" s="186"/>
      <c r="E8" s="186"/>
      <c r="F8" s="186"/>
      <c r="G8" s="186"/>
      <c r="H8" s="186"/>
      <c r="I8" s="186"/>
      <c r="J8" s="187"/>
    </row>
    <row r="9" spans="1:12" ht="15.75" x14ac:dyDescent="0.25">
      <c r="A9" s="184"/>
      <c r="B9" s="184"/>
      <c r="C9" s="184" t="s">
        <v>14</v>
      </c>
      <c r="D9" s="185" t="s">
        <v>15</v>
      </c>
      <c r="E9" s="186"/>
      <c r="F9" s="186"/>
      <c r="G9" s="186"/>
      <c r="H9" s="186"/>
      <c r="I9" s="186"/>
      <c r="J9" s="187"/>
    </row>
    <row r="10" spans="1:12" ht="63" x14ac:dyDescent="0.25">
      <c r="A10" s="184"/>
      <c r="B10" s="184"/>
      <c r="C10" s="184"/>
      <c r="D10" s="17" t="s">
        <v>16</v>
      </c>
      <c r="E10" s="17" t="s">
        <v>108</v>
      </c>
      <c r="F10" s="17" t="s">
        <v>17</v>
      </c>
      <c r="G10" s="17" t="s">
        <v>109</v>
      </c>
      <c r="H10" s="17" t="s">
        <v>18</v>
      </c>
      <c r="I10" s="139" t="s">
        <v>108</v>
      </c>
      <c r="J10" s="17" t="s">
        <v>19</v>
      </c>
    </row>
    <row r="11" spans="1:12" ht="78.75" x14ac:dyDescent="0.25">
      <c r="A11" s="17">
        <v>1</v>
      </c>
      <c r="B11" s="18" t="s">
        <v>117</v>
      </c>
      <c r="C11" s="19"/>
      <c r="D11" s="118" t="s">
        <v>100</v>
      </c>
      <c r="E11" s="118" t="s">
        <v>100</v>
      </c>
      <c r="F11" s="118" t="s">
        <v>100</v>
      </c>
      <c r="G11" s="118" t="s">
        <v>100</v>
      </c>
      <c r="H11" s="118" t="s">
        <v>100</v>
      </c>
      <c r="I11" s="118" t="s">
        <v>100</v>
      </c>
      <c r="J11" s="118" t="s">
        <v>100</v>
      </c>
    </row>
    <row r="12" spans="1:12" ht="15.75" x14ac:dyDescent="0.25">
      <c r="A12" s="17">
        <v>2</v>
      </c>
      <c r="B12" s="21"/>
      <c r="C12" s="19">
        <v>0</v>
      </c>
      <c r="D12" s="20"/>
      <c r="E12" s="20"/>
      <c r="F12" s="20"/>
      <c r="G12" s="20"/>
      <c r="H12" s="20"/>
      <c r="I12" s="20"/>
      <c r="J12" s="20"/>
    </row>
    <row r="13" spans="1:12" ht="15.75" x14ac:dyDescent="0.25">
      <c r="A13" s="17">
        <v>3</v>
      </c>
      <c r="B13" s="21"/>
      <c r="C13" s="19">
        <v>0</v>
      </c>
      <c r="D13" s="20"/>
      <c r="E13" s="20"/>
      <c r="F13" s="20"/>
      <c r="G13" s="20"/>
      <c r="H13" s="20"/>
      <c r="I13" s="20"/>
      <c r="J13" s="20"/>
    </row>
    <row r="14" spans="1:12" ht="15.75" x14ac:dyDescent="0.25">
      <c r="A14" s="17" t="s">
        <v>20</v>
      </c>
      <c r="B14" s="21"/>
      <c r="C14" s="19">
        <v>0</v>
      </c>
      <c r="D14" s="20"/>
      <c r="E14" s="20"/>
      <c r="F14" s="20"/>
      <c r="G14" s="20"/>
      <c r="H14" s="20"/>
      <c r="I14" s="20"/>
      <c r="J14" s="20"/>
    </row>
    <row r="15" spans="1:12" x14ac:dyDescent="0.25">
      <c r="A15" s="180" t="s">
        <v>21</v>
      </c>
      <c r="B15" s="180"/>
      <c r="C15" s="22">
        <f>C11+C12+C13+C14</f>
        <v>0</v>
      </c>
      <c r="D15" s="19"/>
      <c r="E15" s="19"/>
      <c r="F15" s="19"/>
      <c r="G15" s="19"/>
      <c r="H15" s="19"/>
      <c r="I15" s="19"/>
      <c r="J15" s="19">
        <v>0</v>
      </c>
    </row>
  </sheetData>
  <mergeCells count="11">
    <mergeCell ref="A15:B15"/>
    <mergeCell ref="I1:J1"/>
    <mergeCell ref="I2:J2"/>
    <mergeCell ref="I3:J3"/>
    <mergeCell ref="A5:J5"/>
    <mergeCell ref="A6:J6"/>
    <mergeCell ref="A8:A10"/>
    <mergeCell ref="B8:B10"/>
    <mergeCell ref="C8:J8"/>
    <mergeCell ref="C9:C10"/>
    <mergeCell ref="D9:J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L24"/>
  <sheetViews>
    <sheetView workbookViewId="0">
      <selection activeCell="D12" sqref="D12"/>
    </sheetView>
  </sheetViews>
  <sheetFormatPr defaultRowHeight="15" x14ac:dyDescent="0.25"/>
  <cols>
    <col min="1" max="1" width="9.140625" style="14"/>
    <col min="2" max="2" width="28.5703125" style="14" customWidth="1"/>
    <col min="3" max="3" width="13.5703125" style="14" customWidth="1"/>
    <col min="4" max="5" width="18.28515625" style="14" customWidth="1"/>
    <col min="6" max="6" width="20.140625" style="14" customWidth="1"/>
    <col min="7" max="7" width="16.5703125" style="14" bestFit="1" customWidth="1"/>
    <col min="8" max="8" width="23.85546875" style="14" customWidth="1"/>
    <col min="9" max="9" width="19.7109375" style="14" bestFit="1" customWidth="1"/>
    <col min="10" max="10" width="41.140625" style="14" customWidth="1"/>
    <col min="11" max="16384" width="9.140625" style="14"/>
  </cols>
  <sheetData>
    <row r="1" spans="1:12" x14ac:dyDescent="0.25">
      <c r="G1" s="15"/>
      <c r="H1" s="15"/>
      <c r="I1" s="181" t="s">
        <v>1</v>
      </c>
      <c r="J1" s="181"/>
      <c r="K1" s="15"/>
      <c r="L1" s="15"/>
    </row>
    <row r="2" spans="1:12" x14ac:dyDescent="0.25">
      <c r="G2" s="15"/>
      <c r="H2" s="15"/>
      <c r="I2" s="181" t="s">
        <v>2</v>
      </c>
      <c r="J2" s="181"/>
      <c r="K2" s="15"/>
      <c r="L2" s="15"/>
    </row>
    <row r="3" spans="1:12" x14ac:dyDescent="0.25">
      <c r="G3" s="15"/>
      <c r="H3" s="15"/>
      <c r="I3" s="181" t="s">
        <v>22</v>
      </c>
      <c r="J3" s="181"/>
      <c r="K3" s="15"/>
      <c r="L3" s="15"/>
    </row>
    <row r="5" spans="1:12" ht="54.75" customHeight="1" x14ac:dyDescent="0.25">
      <c r="A5" s="182" t="s">
        <v>149</v>
      </c>
      <c r="B5" s="183"/>
      <c r="C5" s="183"/>
      <c r="D5" s="183"/>
      <c r="E5" s="183"/>
      <c r="F5" s="183"/>
      <c r="G5" s="183"/>
      <c r="H5" s="183"/>
      <c r="I5" s="183"/>
      <c r="J5" s="183"/>
      <c r="K5" s="15"/>
      <c r="L5" s="15"/>
    </row>
    <row r="6" spans="1:12" ht="18.75" x14ac:dyDescent="0.25">
      <c r="A6" s="183" t="s">
        <v>11</v>
      </c>
      <c r="B6" s="183"/>
      <c r="C6" s="183"/>
      <c r="D6" s="183"/>
      <c r="E6" s="183"/>
      <c r="F6" s="183"/>
      <c r="G6" s="183"/>
      <c r="H6" s="183"/>
      <c r="I6" s="183"/>
      <c r="J6" s="183"/>
      <c r="K6" s="15"/>
      <c r="L6" s="15"/>
    </row>
    <row r="7" spans="1:12" ht="18.75" x14ac:dyDescent="0.3">
      <c r="J7" s="16" t="s">
        <v>5</v>
      </c>
    </row>
    <row r="8" spans="1:12" ht="15.75" x14ac:dyDescent="0.25">
      <c r="A8" s="184" t="s">
        <v>12</v>
      </c>
      <c r="B8" s="184" t="s">
        <v>9</v>
      </c>
      <c r="C8" s="184" t="s">
        <v>121</v>
      </c>
      <c r="D8" s="184"/>
      <c r="E8" s="184"/>
      <c r="F8" s="184"/>
      <c r="G8" s="184"/>
      <c r="H8" s="184"/>
      <c r="I8" s="184"/>
      <c r="J8" s="184"/>
    </row>
    <row r="9" spans="1:12" ht="15.75" x14ac:dyDescent="0.25">
      <c r="A9" s="184"/>
      <c r="B9" s="184"/>
      <c r="C9" s="184" t="s">
        <v>14</v>
      </c>
      <c r="D9" s="184" t="s">
        <v>15</v>
      </c>
      <c r="E9" s="184"/>
      <c r="F9" s="184"/>
      <c r="G9" s="184"/>
      <c r="H9" s="184"/>
      <c r="I9" s="184"/>
      <c r="J9" s="184"/>
    </row>
    <row r="10" spans="1:12" ht="63" x14ac:dyDescent="0.25">
      <c r="A10" s="184"/>
      <c r="B10" s="184"/>
      <c r="C10" s="184"/>
      <c r="D10" s="17" t="s">
        <v>16</v>
      </c>
      <c r="E10" s="17" t="s">
        <v>150</v>
      </c>
      <c r="F10" s="17" t="s">
        <v>17</v>
      </c>
      <c r="G10" s="139" t="s">
        <v>150</v>
      </c>
      <c r="H10" s="17" t="s">
        <v>18</v>
      </c>
      <c r="I10" s="139" t="s">
        <v>150</v>
      </c>
      <c r="J10" s="17" t="s">
        <v>19</v>
      </c>
    </row>
    <row r="11" spans="1:12" ht="78.75" x14ac:dyDescent="0.25">
      <c r="A11" s="17">
        <v>1</v>
      </c>
      <c r="B11" s="18" t="s">
        <v>117</v>
      </c>
      <c r="C11" s="23">
        <f>D11+F11+H11</f>
        <v>10784599</v>
      </c>
      <c r="D11" s="129">
        <v>10784599</v>
      </c>
      <c r="E11" s="129">
        <v>10784599</v>
      </c>
      <c r="F11" s="129"/>
      <c r="G11" s="129">
        <v>0</v>
      </c>
      <c r="H11" s="144">
        <v>0</v>
      </c>
      <c r="I11" s="144">
        <v>0</v>
      </c>
      <c r="J11" s="125">
        <v>0</v>
      </c>
    </row>
    <row r="12" spans="1:12" ht="15.75" x14ac:dyDescent="0.25">
      <c r="A12" s="17">
        <v>2</v>
      </c>
      <c r="B12" s="21"/>
      <c r="C12" s="23">
        <f t="shared" ref="C12:C14" si="0">D12+F12+H12</f>
        <v>0</v>
      </c>
      <c r="D12" s="20"/>
      <c r="E12" s="20"/>
      <c r="F12" s="20"/>
      <c r="G12" s="20"/>
      <c r="H12" s="20"/>
      <c r="I12" s="20"/>
      <c r="J12" s="24"/>
    </row>
    <row r="13" spans="1:12" ht="15.75" x14ac:dyDescent="0.25">
      <c r="A13" s="17">
        <v>3</v>
      </c>
      <c r="B13" s="21"/>
      <c r="C13" s="23">
        <f t="shared" si="0"/>
        <v>0</v>
      </c>
      <c r="D13" s="20"/>
      <c r="E13" s="20"/>
      <c r="F13" s="20"/>
      <c r="G13" s="20"/>
      <c r="H13" s="20"/>
      <c r="I13" s="20"/>
      <c r="J13" s="24"/>
    </row>
    <row r="14" spans="1:12" ht="15.75" x14ac:dyDescent="0.25">
      <c r="A14" s="17" t="s">
        <v>20</v>
      </c>
      <c r="B14" s="21"/>
      <c r="C14" s="23">
        <f t="shared" si="0"/>
        <v>0</v>
      </c>
      <c r="D14" s="20"/>
      <c r="E14" s="20"/>
      <c r="F14" s="20"/>
      <c r="G14" s="20"/>
      <c r="H14" s="20"/>
      <c r="I14" s="20"/>
      <c r="J14" s="24"/>
    </row>
    <row r="15" spans="1:12" x14ac:dyDescent="0.25">
      <c r="A15" s="188" t="s">
        <v>21</v>
      </c>
      <c r="B15" s="188"/>
      <c r="C15" s="19">
        <f>C11+C12+C13+C14</f>
        <v>10784599</v>
      </c>
      <c r="D15" s="19">
        <f t="shared" ref="D15:J15" si="1">D11+D12+D13+D14</f>
        <v>10784599</v>
      </c>
      <c r="E15" s="19">
        <f t="shared" si="1"/>
        <v>10784599</v>
      </c>
      <c r="F15" s="19">
        <f t="shared" si="1"/>
        <v>0</v>
      </c>
      <c r="G15" s="19">
        <f t="shared" si="1"/>
        <v>0</v>
      </c>
      <c r="H15" s="19">
        <f t="shared" si="1"/>
        <v>0</v>
      </c>
      <c r="I15" s="19">
        <f t="shared" si="1"/>
        <v>0</v>
      </c>
      <c r="J15" s="19">
        <f t="shared" si="1"/>
        <v>0</v>
      </c>
    </row>
    <row r="22" spans="7:7" x14ac:dyDescent="0.25">
      <c r="G22" s="119"/>
    </row>
    <row r="23" spans="7:7" x14ac:dyDescent="0.25">
      <c r="G23" s="119"/>
    </row>
    <row r="24" spans="7:7" x14ac:dyDescent="0.25">
      <c r="G24" s="119"/>
    </row>
  </sheetData>
  <mergeCells count="11">
    <mergeCell ref="A15:B15"/>
    <mergeCell ref="I1:J1"/>
    <mergeCell ref="I2:J2"/>
    <mergeCell ref="I3:J3"/>
    <mergeCell ref="A5:J5"/>
    <mergeCell ref="A6:J6"/>
    <mergeCell ref="A8:A10"/>
    <mergeCell ref="B8:B10"/>
    <mergeCell ref="C8:J8"/>
    <mergeCell ref="C9:C10"/>
    <mergeCell ref="D9:J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6"/>
  <sheetViews>
    <sheetView workbookViewId="0">
      <selection activeCell="H15" sqref="H15"/>
    </sheetView>
  </sheetViews>
  <sheetFormatPr defaultRowHeight="15" x14ac:dyDescent="0.25"/>
  <cols>
    <col min="1" max="1" width="3.140625" style="3" bestFit="1" customWidth="1"/>
    <col min="2" max="2" width="31.140625" style="3" customWidth="1"/>
    <col min="3" max="3" width="18.5703125" style="3" bestFit="1" customWidth="1"/>
    <col min="4" max="4" width="18.7109375" style="3" bestFit="1" customWidth="1"/>
    <col min="5" max="5" width="16.28515625" style="13" customWidth="1"/>
    <col min="6" max="6" width="36.5703125" style="3" bestFit="1" customWidth="1"/>
    <col min="7" max="7" width="43.85546875" style="3" bestFit="1" customWidth="1"/>
    <col min="8" max="8" width="14.5703125" style="25" bestFit="1" customWidth="1"/>
    <col min="9" max="9" width="15.42578125" style="3" bestFit="1" customWidth="1"/>
    <col min="10" max="10" width="13.85546875" style="3" bestFit="1" customWidth="1"/>
    <col min="11" max="11" width="15.42578125" style="3" bestFit="1" customWidth="1"/>
    <col min="12" max="12" width="9.85546875" style="3" bestFit="1" customWidth="1"/>
    <col min="13" max="16384" width="9.140625" style="3"/>
  </cols>
  <sheetData>
    <row r="1" spans="1:12" x14ac:dyDescent="0.25">
      <c r="H1" s="175" t="s">
        <v>1</v>
      </c>
      <c r="I1" s="175"/>
      <c r="J1" s="175"/>
      <c r="K1" s="175"/>
      <c r="L1" s="175"/>
    </row>
    <row r="2" spans="1:12" x14ac:dyDescent="0.25">
      <c r="H2" s="175" t="s">
        <v>2</v>
      </c>
      <c r="I2" s="175"/>
      <c r="J2" s="175"/>
      <c r="K2" s="175"/>
      <c r="L2" s="175"/>
    </row>
    <row r="3" spans="1:12" x14ac:dyDescent="0.25">
      <c r="H3" s="175" t="s">
        <v>23</v>
      </c>
      <c r="I3" s="175"/>
      <c r="J3" s="175"/>
      <c r="K3" s="175"/>
      <c r="L3" s="175"/>
    </row>
    <row r="5" spans="1:12" ht="48.75" customHeight="1" x14ac:dyDescent="0.3">
      <c r="A5" s="177" t="s">
        <v>151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</row>
    <row r="6" spans="1:12" ht="18.75" x14ac:dyDescent="0.3">
      <c r="A6" s="176" t="s">
        <v>4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</row>
    <row r="7" spans="1:12" ht="16.5" thickBot="1" x14ac:dyDescent="0.3">
      <c r="L7" s="26" t="s">
        <v>24</v>
      </c>
    </row>
    <row r="8" spans="1:12" ht="30" customHeight="1" x14ac:dyDescent="0.25">
      <c r="A8" s="198" t="s">
        <v>0</v>
      </c>
      <c r="B8" s="192" t="s">
        <v>25</v>
      </c>
      <c r="C8" s="194" t="s">
        <v>26</v>
      </c>
      <c r="D8" s="192" t="s">
        <v>27</v>
      </c>
      <c r="E8" s="192" t="s">
        <v>28</v>
      </c>
      <c r="F8" s="192" t="s">
        <v>29</v>
      </c>
      <c r="G8" s="194" t="s">
        <v>30</v>
      </c>
      <c r="H8" s="195" t="s">
        <v>31</v>
      </c>
      <c r="I8" s="194" t="s">
        <v>32</v>
      </c>
      <c r="J8" s="194"/>
      <c r="K8" s="194"/>
      <c r="L8" s="197"/>
    </row>
    <row r="9" spans="1:12" ht="37.5" customHeight="1" thickBot="1" x14ac:dyDescent="0.3">
      <c r="A9" s="199"/>
      <c r="B9" s="200"/>
      <c r="C9" s="193"/>
      <c r="D9" s="193"/>
      <c r="E9" s="193"/>
      <c r="F9" s="193"/>
      <c r="G9" s="193"/>
      <c r="H9" s="196"/>
      <c r="I9" s="131" t="s">
        <v>33</v>
      </c>
      <c r="J9" s="131" t="s">
        <v>34</v>
      </c>
      <c r="K9" s="131" t="s">
        <v>35</v>
      </c>
      <c r="L9" s="132" t="s">
        <v>36</v>
      </c>
    </row>
    <row r="10" spans="1:12" ht="27.75" customHeight="1" x14ac:dyDescent="0.25">
      <c r="A10" s="116">
        <v>8</v>
      </c>
      <c r="B10" s="133" t="s">
        <v>115</v>
      </c>
      <c r="C10" s="127" t="s">
        <v>113</v>
      </c>
      <c r="D10" s="134" t="s">
        <v>127</v>
      </c>
      <c r="E10" s="134" t="s">
        <v>128</v>
      </c>
      <c r="F10" s="133" t="s">
        <v>114</v>
      </c>
      <c r="G10" s="135" t="s">
        <v>112</v>
      </c>
      <c r="H10" s="137">
        <f t="shared" ref="H10:H12" si="0">I10+J10+K10+L10</f>
        <v>3870.61</v>
      </c>
      <c r="I10" s="136">
        <f>208.43+162.18</f>
        <v>370.61</v>
      </c>
      <c r="J10" s="136">
        <v>450</v>
      </c>
      <c r="K10" s="136">
        <f>1250+1800</f>
        <v>3050</v>
      </c>
      <c r="L10" s="136"/>
    </row>
    <row r="11" spans="1:12" ht="27.75" customHeight="1" x14ac:dyDescent="0.25">
      <c r="A11" s="116">
        <v>8</v>
      </c>
      <c r="B11" s="133" t="s">
        <v>158</v>
      </c>
      <c r="C11" s="127" t="s">
        <v>159</v>
      </c>
      <c r="D11" s="134" t="s">
        <v>154</v>
      </c>
      <c r="E11" s="134" t="s">
        <v>155</v>
      </c>
      <c r="F11" s="133" t="s">
        <v>156</v>
      </c>
      <c r="G11" s="135" t="s">
        <v>112</v>
      </c>
      <c r="H11" s="137">
        <f t="shared" ref="H11" si="1">I11+J11+K11+L11</f>
        <v>852.625</v>
      </c>
      <c r="I11" s="136">
        <f>107.625+270</f>
        <v>377.625</v>
      </c>
      <c r="J11" s="136">
        <v>75</v>
      </c>
      <c r="K11" s="136">
        <v>400</v>
      </c>
      <c r="L11" s="136"/>
    </row>
    <row r="12" spans="1:12" ht="27.75" customHeight="1" x14ac:dyDescent="0.25">
      <c r="A12" s="116">
        <v>8</v>
      </c>
      <c r="B12" s="133" t="s">
        <v>157</v>
      </c>
      <c r="C12" s="127" t="s">
        <v>153</v>
      </c>
      <c r="D12" s="134" t="s">
        <v>154</v>
      </c>
      <c r="E12" s="134" t="s">
        <v>155</v>
      </c>
      <c r="F12" s="133" t="s">
        <v>156</v>
      </c>
      <c r="G12" s="135" t="s">
        <v>112</v>
      </c>
      <c r="H12" s="137">
        <f t="shared" si="0"/>
        <v>1015</v>
      </c>
      <c r="I12" s="136">
        <f>270*2</f>
        <v>540</v>
      </c>
      <c r="J12" s="136">
        <v>75</v>
      </c>
      <c r="K12" s="136">
        <v>400</v>
      </c>
      <c r="L12" s="136"/>
    </row>
    <row r="13" spans="1:12" ht="27.75" customHeight="1" x14ac:dyDescent="0.25">
      <c r="A13" s="116">
        <v>8</v>
      </c>
      <c r="B13" s="133" t="s">
        <v>152</v>
      </c>
      <c r="C13" s="127" t="s">
        <v>153</v>
      </c>
      <c r="D13" s="134" t="s">
        <v>154</v>
      </c>
      <c r="E13" s="134" t="s">
        <v>155</v>
      </c>
      <c r="F13" s="133" t="s">
        <v>156</v>
      </c>
      <c r="G13" s="135" t="s">
        <v>112</v>
      </c>
      <c r="H13" s="137">
        <f t="shared" ref="H13" si="2">I13+J13+K13+L13</f>
        <v>852.625</v>
      </c>
      <c r="I13" s="136">
        <f>107.625+270</f>
        <v>377.625</v>
      </c>
      <c r="J13" s="136">
        <v>75</v>
      </c>
      <c r="K13" s="136">
        <v>400</v>
      </c>
      <c r="L13" s="136"/>
    </row>
    <row r="14" spans="1:12" ht="35.25" customHeight="1" x14ac:dyDescent="0.25">
      <c r="A14" s="189" t="s">
        <v>116</v>
      </c>
      <c r="B14" s="190"/>
      <c r="C14" s="190"/>
      <c r="D14" s="190"/>
      <c r="E14" s="190"/>
      <c r="F14" s="190"/>
      <c r="G14" s="191"/>
      <c r="H14" s="137">
        <f>SUM(H10:H13)</f>
        <v>6590.8600000000006</v>
      </c>
      <c r="I14" s="136"/>
      <c r="J14" s="136"/>
      <c r="K14" s="136"/>
      <c r="L14" s="136"/>
    </row>
    <row r="15" spans="1:12" ht="40.5" customHeight="1" x14ac:dyDescent="0.25">
      <c r="A15" s="28"/>
      <c r="B15" s="34"/>
      <c r="C15" s="30"/>
      <c r="D15" s="30"/>
      <c r="E15" s="30"/>
      <c r="F15" s="30"/>
      <c r="G15" s="29"/>
      <c r="H15" s="31"/>
      <c r="I15" s="28"/>
      <c r="J15" s="32"/>
      <c r="K15" s="32"/>
      <c r="L15" s="33"/>
    </row>
    <row r="16" spans="1:12" x14ac:dyDescent="0.25">
      <c r="A16" s="28"/>
      <c r="B16" s="29"/>
      <c r="C16" s="30"/>
      <c r="D16" s="30"/>
      <c r="E16" s="30"/>
      <c r="F16" s="28"/>
      <c r="G16" s="29"/>
      <c r="H16" s="31"/>
      <c r="I16" s="28"/>
      <c r="J16" s="32"/>
      <c r="K16" s="32"/>
      <c r="L16" s="33"/>
    </row>
    <row r="17" spans="1:12" x14ac:dyDescent="0.25">
      <c r="A17" s="28"/>
      <c r="B17" s="33"/>
      <c r="C17" s="30"/>
      <c r="D17" s="30"/>
      <c r="E17" s="30"/>
      <c r="F17" s="30"/>
      <c r="G17" s="29"/>
      <c r="H17" s="31"/>
      <c r="I17" s="28"/>
      <c r="J17" s="32"/>
      <c r="K17" s="32"/>
      <c r="L17" s="33"/>
    </row>
    <row r="18" spans="1:12" x14ac:dyDescent="0.25">
      <c r="A18" s="28"/>
      <c r="B18" s="29"/>
      <c r="C18" s="30"/>
      <c r="D18" s="30"/>
      <c r="E18" s="30"/>
      <c r="F18" s="36"/>
      <c r="G18" s="29"/>
      <c r="H18" s="31"/>
      <c r="I18" s="28"/>
      <c r="J18" s="32"/>
      <c r="K18" s="32"/>
      <c r="L18" s="33"/>
    </row>
    <row r="19" spans="1:12" ht="27" customHeight="1" x14ac:dyDescent="0.25">
      <c r="A19" s="28"/>
      <c r="B19" s="37"/>
      <c r="C19" s="30"/>
      <c r="D19" s="30"/>
      <c r="E19" s="30"/>
      <c r="F19" s="28"/>
      <c r="G19" s="29"/>
      <c r="H19" s="31"/>
      <c r="I19" s="28"/>
      <c r="J19" s="32"/>
      <c r="K19" s="32"/>
      <c r="L19" s="33"/>
    </row>
    <row r="20" spans="1:12" x14ac:dyDescent="0.25">
      <c r="A20" s="28"/>
      <c r="B20" s="29"/>
      <c r="C20" s="30"/>
      <c r="D20" s="30"/>
      <c r="E20" s="30"/>
      <c r="F20" s="28"/>
      <c r="G20" s="29"/>
      <c r="H20" s="31"/>
      <c r="I20" s="28"/>
      <c r="J20" s="32"/>
      <c r="K20" s="32"/>
      <c r="L20" s="33"/>
    </row>
    <row r="21" spans="1:12" x14ac:dyDescent="0.25">
      <c r="A21" s="38"/>
      <c r="B21" s="34"/>
      <c r="C21" s="30"/>
      <c r="D21" s="30"/>
      <c r="E21" s="30"/>
      <c r="F21" s="36"/>
      <c r="G21" s="29"/>
      <c r="H21" s="31"/>
      <c r="I21" s="28"/>
      <c r="J21" s="32"/>
      <c r="K21" s="32"/>
      <c r="L21" s="33"/>
    </row>
    <row r="22" spans="1:12" x14ac:dyDescent="0.25">
      <c r="A22" s="28"/>
      <c r="B22" s="34"/>
      <c r="C22" s="30"/>
      <c r="D22" s="30"/>
      <c r="E22" s="30"/>
      <c r="F22" s="28"/>
      <c r="G22" s="29"/>
      <c r="H22" s="31"/>
      <c r="I22" s="28"/>
      <c r="J22" s="32"/>
      <c r="K22" s="32"/>
      <c r="L22" s="33"/>
    </row>
    <row r="23" spans="1:12" x14ac:dyDescent="0.25">
      <c r="A23" s="28"/>
      <c r="B23" s="34"/>
      <c r="C23" s="30"/>
      <c r="D23" s="30"/>
      <c r="E23" s="30"/>
      <c r="F23" s="28"/>
      <c r="G23" s="29"/>
      <c r="H23" s="31"/>
      <c r="I23" s="28"/>
      <c r="J23" s="32"/>
      <c r="K23" s="32"/>
      <c r="L23" s="33"/>
    </row>
    <row r="24" spans="1:12" x14ac:dyDescent="0.25">
      <c r="A24" s="28"/>
      <c r="B24" s="34"/>
      <c r="C24" s="30"/>
      <c r="D24" s="30"/>
      <c r="E24" s="30"/>
      <c r="F24" s="28"/>
      <c r="G24" s="29"/>
      <c r="H24" s="31"/>
      <c r="I24" s="28"/>
      <c r="J24" s="32"/>
      <c r="K24" s="32"/>
      <c r="L24" s="33"/>
    </row>
    <row r="25" spans="1:12" x14ac:dyDescent="0.25">
      <c r="A25" s="28"/>
      <c r="B25" s="29"/>
      <c r="C25" s="30"/>
      <c r="D25" s="30"/>
      <c r="E25" s="30"/>
      <c r="F25" s="28"/>
      <c r="G25" s="29"/>
      <c r="H25" s="31"/>
      <c r="I25" s="28"/>
      <c r="J25" s="32"/>
      <c r="K25" s="33"/>
      <c r="L25" s="33"/>
    </row>
    <row r="26" spans="1:12" x14ac:dyDescent="0.25">
      <c r="A26" s="28"/>
      <c r="B26" s="29"/>
      <c r="C26" s="30"/>
      <c r="D26" s="30"/>
      <c r="E26" s="30"/>
      <c r="F26" s="28"/>
      <c r="G26" s="29"/>
      <c r="H26" s="31"/>
      <c r="I26" s="28"/>
      <c r="J26" s="32"/>
      <c r="K26" s="33"/>
      <c r="L26" s="33"/>
    </row>
    <row r="27" spans="1:12" x14ac:dyDescent="0.25">
      <c r="A27" s="28"/>
      <c r="B27" s="29"/>
      <c r="C27" s="30"/>
      <c r="D27" s="30"/>
      <c r="E27" s="30"/>
      <c r="F27" s="28"/>
      <c r="G27" s="29"/>
      <c r="H27" s="35"/>
      <c r="I27" s="28"/>
      <c r="J27" s="32"/>
      <c r="K27" s="32"/>
      <c r="L27" s="33"/>
    </row>
    <row r="28" spans="1:12" x14ac:dyDescent="0.25">
      <c r="A28" s="28"/>
      <c r="B28" s="29"/>
      <c r="C28" s="30"/>
      <c r="D28" s="30"/>
      <c r="E28" s="30"/>
      <c r="F28" s="30"/>
      <c r="G28" s="29"/>
      <c r="H28" s="35"/>
      <c r="I28" s="28"/>
      <c r="J28" s="32"/>
      <c r="K28" s="32"/>
      <c r="L28" s="33"/>
    </row>
    <row r="29" spans="1:12" x14ac:dyDescent="0.25">
      <c r="A29" s="28"/>
      <c r="B29" s="34"/>
      <c r="C29" s="30"/>
      <c r="D29" s="30"/>
      <c r="E29" s="30"/>
      <c r="F29" s="28"/>
      <c r="G29" s="29"/>
      <c r="H29" s="35"/>
      <c r="I29" s="28"/>
      <c r="J29" s="32"/>
      <c r="K29" s="28"/>
      <c r="L29" s="33"/>
    </row>
    <row r="30" spans="1:12" x14ac:dyDescent="0.25">
      <c r="A30" s="28"/>
      <c r="B30" s="34"/>
      <c r="C30" s="36"/>
      <c r="D30" s="30"/>
      <c r="E30" s="39"/>
      <c r="F30" s="28"/>
      <c r="G30" s="29"/>
      <c r="H30" s="35"/>
      <c r="I30" s="28"/>
      <c r="J30" s="32"/>
      <c r="K30" s="33"/>
      <c r="L30" s="33"/>
    </row>
    <row r="31" spans="1:12" x14ac:dyDescent="0.25">
      <c r="A31" s="28"/>
      <c r="B31" s="29"/>
      <c r="C31" s="30"/>
      <c r="D31" s="30"/>
      <c r="E31" s="30"/>
      <c r="F31" s="36"/>
      <c r="G31" s="29"/>
      <c r="H31" s="35"/>
      <c r="I31" s="28"/>
      <c r="J31" s="32"/>
      <c r="K31" s="32"/>
      <c r="L31" s="33"/>
    </row>
    <row r="32" spans="1:12" x14ac:dyDescent="0.25">
      <c r="A32" s="28"/>
      <c r="B32" s="34"/>
      <c r="C32" s="30"/>
      <c r="D32" s="30"/>
      <c r="E32" s="30"/>
      <c r="F32" s="30"/>
      <c r="G32" s="29"/>
      <c r="H32" s="35"/>
      <c r="I32" s="28"/>
      <c r="J32" s="32"/>
      <c r="K32" s="28"/>
      <c r="L32" s="33"/>
    </row>
    <row r="33" spans="1:13" x14ac:dyDescent="0.25">
      <c r="A33" s="28"/>
      <c r="B33" s="34"/>
      <c r="C33" s="30"/>
      <c r="D33" s="30"/>
      <c r="E33" s="30"/>
      <c r="F33" s="28"/>
      <c r="G33" s="29"/>
      <c r="H33" s="35"/>
      <c r="I33" s="28"/>
      <c r="J33" s="32"/>
      <c r="K33" s="32"/>
      <c r="L33" s="33"/>
    </row>
    <row r="34" spans="1:13" x14ac:dyDescent="0.25">
      <c r="A34" s="28"/>
      <c r="B34" s="29"/>
      <c r="C34" s="30"/>
      <c r="D34" s="30"/>
      <c r="E34" s="30"/>
      <c r="F34" s="30"/>
      <c r="G34" s="29"/>
      <c r="H34" s="35"/>
      <c r="I34" s="28"/>
      <c r="J34" s="32"/>
      <c r="K34" s="28"/>
      <c r="L34" s="33"/>
    </row>
    <row r="35" spans="1:13" x14ac:dyDescent="0.25">
      <c r="A35" s="28"/>
      <c r="B35" s="29"/>
      <c r="C35" s="30"/>
      <c r="D35" s="30"/>
      <c r="E35" s="30"/>
      <c r="F35" s="36"/>
      <c r="G35" s="29"/>
      <c r="H35" s="35"/>
      <c r="I35" s="28"/>
      <c r="J35" s="32"/>
      <c r="K35" s="28"/>
      <c r="L35" s="33"/>
    </row>
    <row r="36" spans="1:13" x14ac:dyDescent="0.25">
      <c r="A36" s="28"/>
      <c r="B36" s="34"/>
      <c r="C36" s="30"/>
      <c r="D36" s="30"/>
      <c r="E36" s="30"/>
      <c r="F36" s="36"/>
      <c r="G36" s="29"/>
      <c r="H36" s="35"/>
      <c r="I36" s="28"/>
      <c r="J36" s="32"/>
      <c r="K36" s="28"/>
      <c r="L36" s="33"/>
    </row>
    <row r="37" spans="1:13" x14ac:dyDescent="0.25">
      <c r="A37" s="28"/>
      <c r="B37" s="34"/>
      <c r="C37" s="30"/>
      <c r="D37" s="30"/>
      <c r="E37" s="30"/>
      <c r="F37" s="36"/>
      <c r="G37" s="29"/>
      <c r="H37" s="35"/>
      <c r="I37" s="28"/>
      <c r="J37" s="32"/>
      <c r="K37" s="28"/>
      <c r="L37" s="33"/>
    </row>
    <row r="38" spans="1:13" x14ac:dyDescent="0.25">
      <c r="A38" s="28"/>
      <c r="B38" s="29"/>
      <c r="C38" s="30"/>
      <c r="D38" s="30"/>
      <c r="E38" s="30"/>
      <c r="F38" s="36"/>
      <c r="G38" s="29"/>
      <c r="H38" s="35"/>
      <c r="I38" s="28"/>
      <c r="J38" s="32"/>
      <c r="K38" s="28"/>
      <c r="L38" s="33"/>
    </row>
    <row r="39" spans="1:13" x14ac:dyDescent="0.25">
      <c r="A39" s="28"/>
      <c r="B39" s="29"/>
      <c r="C39" s="30"/>
      <c r="D39" s="30"/>
      <c r="E39" s="30"/>
      <c r="F39" s="36"/>
      <c r="G39" s="29"/>
      <c r="H39" s="35"/>
      <c r="I39" s="28"/>
      <c r="J39" s="32"/>
      <c r="K39" s="28"/>
      <c r="L39" s="33"/>
    </row>
    <row r="40" spans="1:13" x14ac:dyDescent="0.25">
      <c r="A40" s="28"/>
      <c r="B40" s="29"/>
      <c r="C40" s="30"/>
      <c r="D40" s="30"/>
      <c r="E40" s="39"/>
      <c r="F40" s="28"/>
      <c r="G40" s="29"/>
      <c r="H40" s="35"/>
      <c r="I40" s="28"/>
      <c r="J40" s="32"/>
      <c r="K40" s="33"/>
      <c r="L40" s="33"/>
    </row>
    <row r="41" spans="1:13" x14ac:dyDescent="0.25">
      <c r="A41" s="28"/>
      <c r="B41" s="34"/>
      <c r="C41" s="30"/>
      <c r="D41" s="30"/>
      <c r="E41" s="30"/>
      <c r="F41" s="30"/>
      <c r="G41" s="29"/>
      <c r="H41" s="35"/>
      <c r="I41" s="28"/>
      <c r="J41" s="32"/>
      <c r="K41" s="32"/>
      <c r="L41" s="33"/>
    </row>
    <row r="42" spans="1:13" x14ac:dyDescent="0.25">
      <c r="A42" s="28"/>
      <c r="B42" s="34"/>
      <c r="C42" s="30"/>
      <c r="D42" s="30"/>
      <c r="E42" s="30"/>
      <c r="F42" s="36"/>
      <c r="G42" s="29"/>
      <c r="H42" s="35"/>
      <c r="I42" s="28"/>
      <c r="J42" s="32"/>
      <c r="K42" s="32"/>
      <c r="L42" s="33"/>
    </row>
    <row r="43" spans="1:13" x14ac:dyDescent="0.25">
      <c r="A43" s="28"/>
      <c r="B43" s="34"/>
      <c r="C43" s="30"/>
      <c r="D43" s="30"/>
      <c r="E43" s="30"/>
      <c r="F43" s="30"/>
      <c r="G43" s="29"/>
      <c r="H43" s="35"/>
      <c r="I43" s="33"/>
      <c r="J43" s="32"/>
      <c r="K43" s="32"/>
      <c r="L43" s="33"/>
    </row>
    <row r="44" spans="1:13" x14ac:dyDescent="0.25">
      <c r="A44" s="28"/>
      <c r="B44" s="34"/>
      <c r="C44" s="36"/>
      <c r="D44" s="30"/>
      <c r="E44" s="39"/>
      <c r="F44" s="28"/>
      <c r="G44" s="29"/>
      <c r="H44" s="35"/>
      <c r="I44" s="28"/>
      <c r="J44" s="32"/>
      <c r="K44" s="33"/>
      <c r="L44" s="33"/>
    </row>
    <row r="45" spans="1:13" x14ac:dyDescent="0.25">
      <c r="A45" s="38"/>
      <c r="B45" s="33"/>
      <c r="C45" s="33"/>
      <c r="D45" s="33"/>
      <c r="E45" s="38"/>
      <c r="F45" s="33"/>
      <c r="G45" s="33"/>
      <c r="H45" s="40"/>
      <c r="I45" s="33"/>
      <c r="J45" s="33"/>
      <c r="K45" s="33"/>
      <c r="L45" s="33"/>
    </row>
    <row r="46" spans="1:13" x14ac:dyDescent="0.25">
      <c r="M46" s="33"/>
    </row>
  </sheetData>
  <autoFilter ref="A9:M9"/>
  <mergeCells count="15">
    <mergeCell ref="H1:L1"/>
    <mergeCell ref="H2:L2"/>
    <mergeCell ref="H3:L3"/>
    <mergeCell ref="A5:L5"/>
    <mergeCell ref="A6:L6"/>
    <mergeCell ref="A14:G14"/>
    <mergeCell ref="F8:F9"/>
    <mergeCell ref="G8:G9"/>
    <mergeCell ref="H8:H9"/>
    <mergeCell ref="I8:L8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8"/>
  <sheetViews>
    <sheetView workbookViewId="0">
      <selection activeCell="C10" sqref="C10"/>
    </sheetView>
  </sheetViews>
  <sheetFormatPr defaultRowHeight="15" x14ac:dyDescent="0.25"/>
  <cols>
    <col min="1" max="1" width="3" style="41" bestFit="1" customWidth="1"/>
    <col min="2" max="2" width="28" style="41" bestFit="1" customWidth="1"/>
    <col min="3" max="3" width="28.5703125" style="41" bestFit="1" customWidth="1"/>
    <col min="4" max="4" width="16.5703125" style="41" bestFit="1" customWidth="1"/>
    <col min="5" max="5" width="12.140625" style="41" bestFit="1" customWidth="1"/>
    <col min="6" max="6" width="22.42578125" style="41" bestFit="1" customWidth="1"/>
    <col min="7" max="7" width="48.85546875" style="41" bestFit="1" customWidth="1"/>
    <col min="8" max="8" width="12" style="41" customWidth="1"/>
    <col min="9" max="9" width="11.5703125" style="41" customWidth="1"/>
    <col min="10" max="10" width="11.28515625" style="41" customWidth="1"/>
    <col min="11" max="11" width="11.42578125" style="41" bestFit="1" customWidth="1"/>
    <col min="12" max="12" width="8.85546875" style="41" bestFit="1" customWidth="1"/>
    <col min="13" max="13" width="25" style="41" bestFit="1" customWidth="1"/>
    <col min="14" max="16384" width="9.140625" style="41"/>
  </cols>
  <sheetData>
    <row r="1" spans="1:13" x14ac:dyDescent="0.25">
      <c r="I1" s="201" t="s">
        <v>1</v>
      </c>
      <c r="J1" s="201"/>
      <c r="K1" s="201"/>
      <c r="L1" s="201"/>
      <c r="M1" s="201"/>
    </row>
    <row r="2" spans="1:13" x14ac:dyDescent="0.25">
      <c r="I2" s="201" t="s">
        <v>2</v>
      </c>
      <c r="J2" s="201"/>
      <c r="K2" s="201"/>
      <c r="L2" s="201"/>
      <c r="M2" s="201"/>
    </row>
    <row r="3" spans="1:13" x14ac:dyDescent="0.25">
      <c r="I3" s="201" t="s">
        <v>37</v>
      </c>
      <c r="J3" s="201"/>
      <c r="K3" s="201"/>
      <c r="L3" s="201"/>
      <c r="M3" s="201"/>
    </row>
    <row r="4" spans="1:13" ht="48.75" customHeight="1" x14ac:dyDescent="0.3">
      <c r="A4" s="202" t="s">
        <v>160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28.5" customHeight="1" x14ac:dyDescent="0.25">
      <c r="A5" s="209" t="s">
        <v>111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146" t="s">
        <v>110</v>
      </c>
    </row>
    <row r="6" spans="1:13" ht="30" customHeight="1" x14ac:dyDescent="0.25">
      <c r="A6" s="204" t="s">
        <v>0</v>
      </c>
      <c r="B6" s="205" t="s">
        <v>38</v>
      </c>
      <c r="C6" s="204" t="s">
        <v>26</v>
      </c>
      <c r="D6" s="205" t="s">
        <v>39</v>
      </c>
      <c r="E6" s="205" t="s">
        <v>28</v>
      </c>
      <c r="F6" s="205" t="s">
        <v>29</v>
      </c>
      <c r="G6" s="204" t="s">
        <v>30</v>
      </c>
      <c r="H6" s="205" t="s">
        <v>31</v>
      </c>
      <c r="I6" s="204" t="s">
        <v>32</v>
      </c>
      <c r="J6" s="204"/>
      <c r="K6" s="204"/>
      <c r="L6" s="204"/>
      <c r="M6" s="204" t="s">
        <v>40</v>
      </c>
    </row>
    <row r="7" spans="1:13" ht="30" x14ac:dyDescent="0.25">
      <c r="A7" s="204"/>
      <c r="B7" s="205"/>
      <c r="C7" s="204"/>
      <c r="D7" s="204"/>
      <c r="E7" s="204"/>
      <c r="F7" s="204"/>
      <c r="G7" s="204"/>
      <c r="H7" s="205"/>
      <c r="I7" s="42" t="s">
        <v>33</v>
      </c>
      <c r="J7" s="42" t="s">
        <v>41</v>
      </c>
      <c r="K7" s="42" t="s">
        <v>42</v>
      </c>
      <c r="L7" s="42" t="s">
        <v>36</v>
      </c>
      <c r="M7" s="204"/>
    </row>
    <row r="8" spans="1:13" ht="0.75" customHeight="1" x14ac:dyDescent="0.25">
      <c r="A8" s="43"/>
      <c r="B8" s="44"/>
      <c r="C8" s="42"/>
      <c r="D8" s="42"/>
      <c r="E8" s="45"/>
      <c r="F8" s="42"/>
      <c r="G8" s="44"/>
      <c r="H8" s="46"/>
      <c r="I8" s="43"/>
      <c r="J8" s="43"/>
      <c r="K8" s="43"/>
      <c r="L8" s="47">
        <v>0</v>
      </c>
      <c r="M8" s="48"/>
    </row>
    <row r="9" spans="1:13" s="124" customFormat="1" x14ac:dyDescent="0.25">
      <c r="A9" s="50">
        <v>1</v>
      </c>
      <c r="B9" s="147"/>
      <c r="C9" s="147"/>
      <c r="D9" s="147"/>
      <c r="E9" s="148"/>
      <c r="F9" s="147"/>
      <c r="G9" s="147"/>
      <c r="H9" s="121">
        <f>I9+J9+K9+L9</f>
        <v>0</v>
      </c>
      <c r="I9" s="122"/>
      <c r="J9" s="122"/>
      <c r="K9" s="122"/>
      <c r="L9" s="123">
        <v>0</v>
      </c>
      <c r="M9" s="125"/>
    </row>
    <row r="10" spans="1:13" x14ac:dyDescent="0.25">
      <c r="A10" s="49">
        <v>2</v>
      </c>
      <c r="B10" s="49"/>
      <c r="C10" s="50"/>
      <c r="D10" s="50"/>
      <c r="E10" s="51"/>
      <c r="F10" s="51"/>
      <c r="G10" s="50"/>
      <c r="H10" s="27">
        <f t="shared" ref="H10:H14" si="0">I10+J10+K10+L10</f>
        <v>0</v>
      </c>
      <c r="I10" s="52">
        <v>0</v>
      </c>
      <c r="J10" s="52">
        <v>0</v>
      </c>
      <c r="K10" s="52">
        <v>0</v>
      </c>
      <c r="L10" s="53">
        <v>0</v>
      </c>
      <c r="M10" s="54"/>
    </row>
    <row r="11" spans="1:13" x14ac:dyDescent="0.25">
      <c r="A11" s="49">
        <v>3</v>
      </c>
      <c r="B11" s="49"/>
      <c r="C11" s="50"/>
      <c r="D11" s="50"/>
      <c r="E11" s="51"/>
      <c r="F11" s="51"/>
      <c r="G11" s="50"/>
      <c r="H11" s="27">
        <f t="shared" si="0"/>
        <v>0</v>
      </c>
      <c r="I11" s="52">
        <v>0</v>
      </c>
      <c r="J11" s="52">
        <v>0</v>
      </c>
      <c r="K11" s="52">
        <v>0</v>
      </c>
      <c r="L11" s="53">
        <v>0</v>
      </c>
      <c r="M11" s="54"/>
    </row>
    <row r="12" spans="1:13" x14ac:dyDescent="0.25">
      <c r="A12" s="55">
        <v>4</v>
      </c>
      <c r="B12" s="49"/>
      <c r="C12" s="50"/>
      <c r="D12" s="50"/>
      <c r="E12" s="51"/>
      <c r="F12" s="51"/>
      <c r="G12" s="50"/>
      <c r="H12" s="27">
        <f t="shared" si="0"/>
        <v>0</v>
      </c>
      <c r="I12" s="52">
        <v>0</v>
      </c>
      <c r="J12" s="52">
        <v>0</v>
      </c>
      <c r="K12" s="52">
        <v>0</v>
      </c>
      <c r="L12" s="53">
        <v>0</v>
      </c>
      <c r="M12" s="54"/>
    </row>
    <row r="13" spans="1:13" x14ac:dyDescent="0.25">
      <c r="A13" s="49">
        <v>5</v>
      </c>
      <c r="B13" s="49"/>
      <c r="C13" s="50"/>
      <c r="D13" s="50"/>
      <c r="E13" s="51"/>
      <c r="F13" s="51"/>
      <c r="G13" s="50"/>
      <c r="H13" s="27">
        <f t="shared" si="0"/>
        <v>0</v>
      </c>
      <c r="I13" s="52">
        <v>0</v>
      </c>
      <c r="J13" s="52">
        <v>0</v>
      </c>
      <c r="K13" s="52">
        <v>0</v>
      </c>
      <c r="L13" s="53">
        <v>0</v>
      </c>
      <c r="M13" s="54"/>
    </row>
    <row r="14" spans="1:13" x14ac:dyDescent="0.25">
      <c r="A14" s="49">
        <v>6</v>
      </c>
      <c r="B14" s="49"/>
      <c r="C14" s="50"/>
      <c r="D14" s="50"/>
      <c r="E14" s="51"/>
      <c r="F14" s="51"/>
      <c r="G14" s="50"/>
      <c r="H14" s="27">
        <f t="shared" si="0"/>
        <v>0</v>
      </c>
      <c r="I14" s="52">
        <v>0</v>
      </c>
      <c r="J14" s="52">
        <v>0</v>
      </c>
      <c r="K14" s="52">
        <v>0</v>
      </c>
      <c r="L14" s="53">
        <v>0</v>
      </c>
      <c r="M14" s="54"/>
    </row>
    <row r="15" spans="1:13" x14ac:dyDescent="0.25">
      <c r="A15" s="49">
        <v>7</v>
      </c>
      <c r="B15" s="49"/>
      <c r="C15" s="50"/>
      <c r="D15" s="50"/>
      <c r="E15" s="51"/>
      <c r="F15" s="51"/>
      <c r="G15" s="50"/>
      <c r="H15" s="27">
        <f>I15+J15+K15+L15</f>
        <v>0</v>
      </c>
      <c r="I15" s="52">
        <v>0</v>
      </c>
      <c r="J15" s="52">
        <v>0</v>
      </c>
      <c r="K15" s="52">
        <v>0</v>
      </c>
      <c r="L15" s="53">
        <v>0</v>
      </c>
      <c r="M15" s="54"/>
    </row>
    <row r="16" spans="1:13" ht="30" customHeight="1" x14ac:dyDescent="0.25">
      <c r="A16" s="206" t="s">
        <v>116</v>
      </c>
      <c r="B16" s="207"/>
      <c r="C16" s="207"/>
      <c r="D16" s="207"/>
      <c r="E16" s="207"/>
      <c r="F16" s="207"/>
      <c r="G16" s="208"/>
      <c r="H16" s="27">
        <f>SUM(H9:H15)</f>
        <v>0</v>
      </c>
      <c r="I16" s="27">
        <f>SUM(I9:I15)</f>
        <v>0</v>
      </c>
      <c r="J16" s="27">
        <f>SUM(J9:J15)</f>
        <v>0</v>
      </c>
      <c r="K16" s="27">
        <f>SUM(K9:K15)</f>
        <v>0</v>
      </c>
      <c r="L16" s="27">
        <f>SUM(L9:L15)</f>
        <v>0</v>
      </c>
      <c r="M16" s="56"/>
    </row>
    <row r="18" spans="2:13" ht="18.75" x14ac:dyDescent="0.25"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</row>
  </sheetData>
  <mergeCells count="17">
    <mergeCell ref="A16:G16"/>
    <mergeCell ref="A5:L5"/>
    <mergeCell ref="B18:M18"/>
    <mergeCell ref="I1:M1"/>
    <mergeCell ref="I2:M2"/>
    <mergeCell ref="I3:M3"/>
    <mergeCell ref="A4:M4"/>
    <mergeCell ref="A6:A7"/>
    <mergeCell ref="B6:B7"/>
    <mergeCell ref="C6:C7"/>
    <mergeCell ref="D6:D7"/>
    <mergeCell ref="E6:E7"/>
    <mergeCell ref="F6:F7"/>
    <mergeCell ref="G6:G7"/>
    <mergeCell ref="H6:H7"/>
    <mergeCell ref="I6:L6"/>
    <mergeCell ref="M6:M7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8"/>
  <sheetViews>
    <sheetView workbookViewId="0">
      <selection activeCell="D10" sqref="D10"/>
    </sheetView>
  </sheetViews>
  <sheetFormatPr defaultRowHeight="15" x14ac:dyDescent="0.25"/>
  <cols>
    <col min="1" max="1" width="3" style="41" bestFit="1" customWidth="1"/>
    <col min="2" max="2" width="20.28515625" style="41" bestFit="1" customWidth="1"/>
    <col min="3" max="3" width="23.85546875" style="41" bestFit="1" customWidth="1"/>
    <col min="4" max="4" width="9.140625" style="41" bestFit="1" customWidth="1"/>
    <col min="5" max="5" width="7.5703125" style="41" bestFit="1" customWidth="1"/>
    <col min="6" max="6" width="7.85546875" style="41" bestFit="1" customWidth="1"/>
    <col min="7" max="7" width="8.85546875" style="41" bestFit="1" customWidth="1"/>
    <col min="8" max="8" width="9.28515625" style="41" bestFit="1" customWidth="1"/>
    <col min="9" max="9" width="9.140625" style="41" bestFit="1" customWidth="1"/>
    <col min="10" max="10" width="6.85546875" style="41" bestFit="1" customWidth="1"/>
    <col min="11" max="11" width="6.7109375" style="41" bestFit="1" customWidth="1"/>
    <col min="12" max="12" width="11.42578125" style="41" bestFit="1" customWidth="1"/>
    <col min="13" max="13" width="8.85546875" style="41" bestFit="1" customWidth="1"/>
    <col min="14" max="14" width="12.7109375" style="41" customWidth="1"/>
    <col min="15" max="16384" width="9.140625" style="41"/>
  </cols>
  <sheetData>
    <row r="1" spans="1:18" x14ac:dyDescent="0.25">
      <c r="I1" s="57"/>
      <c r="J1" s="57"/>
      <c r="K1" s="214" t="s">
        <v>1</v>
      </c>
      <c r="L1" s="214"/>
      <c r="M1" s="214"/>
      <c r="N1" s="214"/>
    </row>
    <row r="2" spans="1:18" x14ac:dyDescent="0.25">
      <c r="K2" s="214" t="s">
        <v>2</v>
      </c>
      <c r="L2" s="214"/>
      <c r="M2" s="214"/>
      <c r="N2" s="214"/>
      <c r="O2" s="57"/>
      <c r="P2" s="57"/>
      <c r="Q2" s="57"/>
      <c r="R2" s="57"/>
    </row>
    <row r="3" spans="1:18" x14ac:dyDescent="0.25">
      <c r="K3" s="214" t="s">
        <v>43</v>
      </c>
      <c r="L3" s="214"/>
      <c r="M3" s="214"/>
      <c r="N3" s="214"/>
      <c r="O3" s="57"/>
      <c r="P3" s="57"/>
      <c r="Q3" s="57"/>
      <c r="R3" s="57"/>
    </row>
    <row r="4" spans="1:18" ht="74.25" customHeight="1" x14ac:dyDescent="0.25">
      <c r="A4" s="182" t="s">
        <v>161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</row>
    <row r="5" spans="1:18" ht="18.75" x14ac:dyDescent="0.3">
      <c r="A5" s="203" t="s">
        <v>4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8" x14ac:dyDescent="0.25">
      <c r="A6" s="215" t="s">
        <v>0</v>
      </c>
      <c r="B6" s="211" t="s">
        <v>44</v>
      </c>
      <c r="C6" s="211" t="s">
        <v>45</v>
      </c>
      <c r="D6" s="215" t="s">
        <v>26</v>
      </c>
      <c r="E6" s="211" t="s">
        <v>46</v>
      </c>
      <c r="F6" s="211" t="s">
        <v>47</v>
      </c>
      <c r="G6" s="211" t="s">
        <v>31</v>
      </c>
      <c r="H6" s="204" t="s">
        <v>32</v>
      </c>
      <c r="I6" s="204"/>
      <c r="J6" s="204"/>
      <c r="K6" s="204"/>
      <c r="L6" s="204"/>
      <c r="M6" s="204"/>
      <c r="N6" s="215" t="s">
        <v>40</v>
      </c>
    </row>
    <row r="7" spans="1:18" x14ac:dyDescent="0.25">
      <c r="A7" s="216"/>
      <c r="B7" s="218"/>
      <c r="C7" s="218"/>
      <c r="D7" s="216"/>
      <c r="E7" s="218"/>
      <c r="F7" s="216"/>
      <c r="G7" s="218"/>
      <c r="H7" s="211" t="s">
        <v>33</v>
      </c>
      <c r="I7" s="205" t="s">
        <v>41</v>
      </c>
      <c r="J7" s="205"/>
      <c r="K7" s="205"/>
      <c r="L7" s="211" t="s">
        <v>48</v>
      </c>
      <c r="M7" s="211" t="s">
        <v>49</v>
      </c>
      <c r="N7" s="216"/>
    </row>
    <row r="8" spans="1:18" ht="30" x14ac:dyDescent="0.25">
      <c r="A8" s="217"/>
      <c r="B8" s="212"/>
      <c r="C8" s="212"/>
      <c r="D8" s="217"/>
      <c r="E8" s="212"/>
      <c r="F8" s="217"/>
      <c r="G8" s="212"/>
      <c r="H8" s="212"/>
      <c r="I8" s="43" t="s">
        <v>50</v>
      </c>
      <c r="J8" s="43" t="s">
        <v>51</v>
      </c>
      <c r="K8" s="42" t="s">
        <v>52</v>
      </c>
      <c r="L8" s="212"/>
      <c r="M8" s="212"/>
      <c r="N8" s="217"/>
    </row>
    <row r="9" spans="1:18" ht="24" customHeight="1" x14ac:dyDescent="0.25">
      <c r="A9" s="58"/>
      <c r="B9" s="120" t="s">
        <v>101</v>
      </c>
      <c r="C9" s="120" t="s">
        <v>101</v>
      </c>
      <c r="D9" s="120" t="s">
        <v>101</v>
      </c>
      <c r="E9" s="120" t="s">
        <v>101</v>
      </c>
      <c r="F9" s="120" t="s">
        <v>101</v>
      </c>
      <c r="G9" s="60">
        <f>H9+I9+J9+K9+L9+M9</f>
        <v>0</v>
      </c>
      <c r="H9" s="61"/>
      <c r="I9" s="61"/>
      <c r="J9" s="61"/>
      <c r="K9" s="62"/>
      <c r="L9" s="61"/>
      <c r="M9" s="63"/>
      <c r="N9" s="64"/>
    </row>
    <row r="10" spans="1:18" ht="24" customHeight="1" x14ac:dyDescent="0.25">
      <c r="A10" s="58"/>
      <c r="B10" s="50"/>
      <c r="C10" s="50"/>
      <c r="D10" s="59"/>
      <c r="E10" s="59"/>
      <c r="F10" s="59"/>
      <c r="G10" s="60">
        <f t="shared" ref="G10:G13" si="0">H10+I10+J10+K10+L10+M10</f>
        <v>0</v>
      </c>
      <c r="H10" s="61"/>
      <c r="I10" s="61"/>
      <c r="J10" s="61"/>
      <c r="K10" s="62"/>
      <c r="L10" s="61"/>
      <c r="M10" s="63"/>
      <c r="N10" s="64"/>
    </row>
    <row r="11" spans="1:18" ht="24" customHeight="1" x14ac:dyDescent="0.25">
      <c r="A11" s="58"/>
      <c r="B11" s="50"/>
      <c r="C11" s="50"/>
      <c r="D11" s="59"/>
      <c r="E11" s="59"/>
      <c r="F11" s="59"/>
      <c r="G11" s="60">
        <f t="shared" si="0"/>
        <v>0</v>
      </c>
      <c r="H11" s="61"/>
      <c r="I11" s="61"/>
      <c r="J11" s="61"/>
      <c r="K11" s="62"/>
      <c r="L11" s="61"/>
      <c r="M11" s="63"/>
      <c r="N11" s="64"/>
    </row>
    <row r="12" spans="1:18" ht="24" customHeight="1" x14ac:dyDescent="0.25">
      <c r="A12" s="58"/>
      <c r="B12" s="50"/>
      <c r="C12" s="50"/>
      <c r="D12" s="59"/>
      <c r="E12" s="59"/>
      <c r="F12" s="59"/>
      <c r="G12" s="60">
        <f t="shared" si="0"/>
        <v>0</v>
      </c>
      <c r="H12" s="61"/>
      <c r="I12" s="61"/>
      <c r="J12" s="61"/>
      <c r="K12" s="62"/>
      <c r="L12" s="61"/>
      <c r="M12" s="63"/>
      <c r="N12" s="64"/>
    </row>
    <row r="13" spans="1:18" ht="24" customHeight="1" x14ac:dyDescent="0.25">
      <c r="A13" s="58"/>
      <c r="B13" s="50"/>
      <c r="C13" s="50"/>
      <c r="D13" s="59"/>
      <c r="E13" s="59"/>
      <c r="F13" s="59"/>
      <c r="G13" s="60">
        <f t="shared" si="0"/>
        <v>0</v>
      </c>
      <c r="H13" s="61"/>
      <c r="I13" s="61"/>
      <c r="J13" s="61"/>
      <c r="K13" s="62"/>
      <c r="L13" s="61"/>
      <c r="M13" s="63"/>
      <c r="N13" s="64"/>
    </row>
    <row r="14" spans="1:18" ht="25.5" customHeight="1" x14ac:dyDescent="0.25">
      <c r="A14" s="58"/>
      <c r="B14" s="50"/>
      <c r="C14" s="50"/>
      <c r="D14" s="59"/>
      <c r="E14" s="59"/>
      <c r="F14" s="59"/>
      <c r="G14" s="65">
        <f>G9+G10+G11+G12+G13</f>
        <v>0</v>
      </c>
      <c r="H14" s="65">
        <f>H9+H10+H11+H12+H13</f>
        <v>0</v>
      </c>
      <c r="I14" s="65">
        <f t="shared" ref="I14:M14" si="1">I9+I10+I11+I12+I13</f>
        <v>0</v>
      </c>
      <c r="J14" s="65">
        <f t="shared" si="1"/>
        <v>0</v>
      </c>
      <c r="K14" s="65">
        <f t="shared" si="1"/>
        <v>0</v>
      </c>
      <c r="L14" s="65">
        <f t="shared" si="1"/>
        <v>0</v>
      </c>
      <c r="M14" s="65">
        <f t="shared" si="1"/>
        <v>0</v>
      </c>
      <c r="N14" s="66"/>
    </row>
    <row r="16" spans="1:18" ht="18.75" customHeight="1" x14ac:dyDescent="0.25">
      <c r="B16" s="213" t="s">
        <v>129</v>
      </c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</row>
    <row r="17" spans="2:14" x14ac:dyDescent="0.25"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</row>
    <row r="18" spans="2:14" x14ac:dyDescent="0.25"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</row>
  </sheetData>
  <mergeCells count="19">
    <mergeCell ref="H6:M6"/>
    <mergeCell ref="N6:N8"/>
    <mergeCell ref="H7:H8"/>
    <mergeCell ref="I7:K7"/>
    <mergeCell ref="L7:L8"/>
    <mergeCell ref="M7:M8"/>
    <mergeCell ref="B16:N18"/>
    <mergeCell ref="K1:N1"/>
    <mergeCell ref="K2:N2"/>
    <mergeCell ref="K3:N3"/>
    <mergeCell ref="A4:N4"/>
    <mergeCell ref="A5:N5"/>
    <mergeCell ref="A6:A8"/>
    <mergeCell ref="B6:B8"/>
    <mergeCell ref="C6:C8"/>
    <mergeCell ref="D6:D8"/>
    <mergeCell ref="E6:E8"/>
    <mergeCell ref="F6:F8"/>
    <mergeCell ref="G6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workbookViewId="0">
      <selection activeCell="D11" sqref="D11"/>
    </sheetView>
  </sheetViews>
  <sheetFormatPr defaultRowHeight="15" x14ac:dyDescent="0.25"/>
  <cols>
    <col min="1" max="1" width="3.5703125" style="14" bestFit="1" customWidth="1"/>
    <col min="2" max="2" width="21.5703125" style="14" bestFit="1" customWidth="1"/>
    <col min="3" max="3" width="11.42578125" style="14" bestFit="1" customWidth="1"/>
    <col min="4" max="4" width="17.42578125" style="14" customWidth="1"/>
    <col min="5" max="5" width="15" style="14" customWidth="1"/>
    <col min="6" max="6" width="15.28515625" style="14" customWidth="1"/>
    <col min="7" max="7" width="13.42578125" style="14" customWidth="1"/>
    <col min="8" max="8" width="15.85546875" style="14" customWidth="1"/>
    <col min="9" max="9" width="13.140625" style="14" customWidth="1"/>
    <col min="10" max="10" width="37.5703125" style="14" bestFit="1" customWidth="1"/>
    <col min="11" max="16384" width="9.140625" style="14"/>
  </cols>
  <sheetData>
    <row r="1" spans="1:12" x14ac:dyDescent="0.25">
      <c r="G1" s="15"/>
      <c r="H1" s="15"/>
      <c r="I1" s="181" t="s">
        <v>1</v>
      </c>
      <c r="J1" s="181"/>
      <c r="K1" s="15"/>
      <c r="L1" s="15"/>
    </row>
    <row r="2" spans="1:12" x14ac:dyDescent="0.25">
      <c r="G2" s="15"/>
      <c r="H2" s="15"/>
      <c r="I2" s="181" t="s">
        <v>2</v>
      </c>
      <c r="J2" s="181"/>
      <c r="K2" s="15"/>
      <c r="L2" s="15"/>
    </row>
    <row r="3" spans="1:12" x14ac:dyDescent="0.25">
      <c r="G3" s="15"/>
      <c r="H3" s="15"/>
      <c r="I3" s="181" t="s">
        <v>53</v>
      </c>
      <c r="J3" s="181"/>
      <c r="K3" s="15"/>
      <c r="L3" s="15"/>
    </row>
    <row r="5" spans="1:12" ht="64.5" customHeight="1" x14ac:dyDescent="0.25">
      <c r="A5" s="182" t="s">
        <v>162</v>
      </c>
      <c r="B5" s="183"/>
      <c r="C5" s="183"/>
      <c r="D5" s="183"/>
      <c r="E5" s="183"/>
      <c r="F5" s="183"/>
      <c r="G5" s="183"/>
      <c r="H5" s="183"/>
      <c r="I5" s="183"/>
      <c r="J5" s="183"/>
      <c r="K5" s="15"/>
      <c r="L5" s="15"/>
    </row>
    <row r="6" spans="1:12" ht="18.75" x14ac:dyDescent="0.25">
      <c r="A6" s="183" t="s">
        <v>54</v>
      </c>
      <c r="B6" s="183"/>
      <c r="C6" s="183"/>
      <c r="D6" s="183"/>
      <c r="E6" s="183"/>
      <c r="F6" s="183"/>
      <c r="G6" s="183"/>
      <c r="H6" s="183"/>
      <c r="I6" s="183"/>
      <c r="J6" s="183"/>
      <c r="K6" s="15"/>
      <c r="L6" s="15"/>
    </row>
    <row r="7" spans="1:12" ht="18.75" x14ac:dyDescent="0.3">
      <c r="J7" s="16" t="s">
        <v>5</v>
      </c>
    </row>
    <row r="8" spans="1:12" ht="15.75" x14ac:dyDescent="0.25">
      <c r="A8" s="184" t="s">
        <v>12</v>
      </c>
      <c r="B8" s="184" t="s">
        <v>9</v>
      </c>
      <c r="C8" s="184" t="s">
        <v>13</v>
      </c>
      <c r="D8" s="184"/>
      <c r="E8" s="184"/>
      <c r="F8" s="184"/>
      <c r="G8" s="184"/>
      <c r="H8" s="184"/>
      <c r="I8" s="184"/>
      <c r="J8" s="184"/>
    </row>
    <row r="9" spans="1:12" ht="15.75" x14ac:dyDescent="0.25">
      <c r="A9" s="184"/>
      <c r="B9" s="184"/>
      <c r="C9" s="184" t="s">
        <v>55</v>
      </c>
      <c r="D9" s="184" t="s">
        <v>15</v>
      </c>
      <c r="E9" s="184"/>
      <c r="F9" s="184"/>
      <c r="G9" s="184"/>
      <c r="H9" s="184"/>
      <c r="I9" s="184"/>
      <c r="J9" s="184"/>
    </row>
    <row r="10" spans="1:12" ht="63" x14ac:dyDescent="0.25">
      <c r="A10" s="184"/>
      <c r="B10" s="184"/>
      <c r="C10" s="184"/>
      <c r="D10" s="17" t="s">
        <v>16</v>
      </c>
      <c r="E10" s="17" t="s">
        <v>56</v>
      </c>
      <c r="F10" s="17" t="s">
        <v>57</v>
      </c>
      <c r="G10" s="17" t="s">
        <v>58</v>
      </c>
      <c r="H10" s="17" t="s">
        <v>59</v>
      </c>
      <c r="I10" s="17" t="s">
        <v>56</v>
      </c>
      <c r="J10" s="17" t="s">
        <v>19</v>
      </c>
    </row>
    <row r="11" spans="1:12" ht="94.5" x14ac:dyDescent="0.25">
      <c r="A11" s="17">
        <v>1</v>
      </c>
      <c r="B11" s="18" t="s">
        <v>117</v>
      </c>
      <c r="C11" s="23">
        <f>D11+F11+H11</f>
        <v>6858353.6310000001</v>
      </c>
      <c r="D11" s="145">
        <v>3364894.216</v>
      </c>
      <c r="E11" s="145">
        <v>2964894.216</v>
      </c>
      <c r="F11" s="145"/>
      <c r="G11" s="145"/>
      <c r="H11" s="161">
        <v>3493459.415</v>
      </c>
      <c r="I11" s="161">
        <f>+H11</f>
        <v>3493459.415</v>
      </c>
      <c r="J11" s="130" t="s">
        <v>102</v>
      </c>
    </row>
    <row r="12" spans="1:12" ht="15.75" x14ac:dyDescent="0.25">
      <c r="A12" s="17">
        <v>2</v>
      </c>
      <c r="B12" s="21"/>
      <c r="C12" s="23">
        <f t="shared" ref="C12:C14" si="0">D12+F12+H12</f>
        <v>0</v>
      </c>
      <c r="D12" s="20"/>
      <c r="E12" s="20"/>
      <c r="F12" s="20"/>
      <c r="G12" s="20"/>
      <c r="H12" s="20"/>
      <c r="I12" s="20"/>
      <c r="J12" s="24"/>
    </row>
    <row r="13" spans="1:12" ht="15.75" x14ac:dyDescent="0.25">
      <c r="A13" s="17">
        <v>3</v>
      </c>
      <c r="B13" s="21"/>
      <c r="C13" s="23">
        <f t="shared" si="0"/>
        <v>0</v>
      </c>
      <c r="D13" s="20"/>
      <c r="E13" s="20"/>
      <c r="F13" s="20"/>
      <c r="G13" s="20"/>
      <c r="H13" s="20"/>
      <c r="I13" s="20"/>
      <c r="J13" s="24"/>
    </row>
    <row r="14" spans="1:12" ht="15.75" x14ac:dyDescent="0.25">
      <c r="A14" s="17" t="s">
        <v>20</v>
      </c>
      <c r="B14" s="21"/>
      <c r="C14" s="23">
        <f t="shared" si="0"/>
        <v>0</v>
      </c>
      <c r="D14" s="20"/>
      <c r="E14" s="20"/>
      <c r="F14" s="20"/>
      <c r="G14" s="20"/>
      <c r="H14" s="20"/>
      <c r="I14" s="20"/>
      <c r="J14" s="24"/>
    </row>
    <row r="15" spans="1:12" x14ac:dyDescent="0.25">
      <c r="A15" s="188" t="s">
        <v>21</v>
      </c>
      <c r="B15" s="188"/>
      <c r="C15" s="19">
        <f>C11+C12+C13+C14</f>
        <v>6858353.6310000001</v>
      </c>
      <c r="D15" s="19">
        <f t="shared" ref="D15:I15" si="1">D11+D12+D13+D14</f>
        <v>3364894.216</v>
      </c>
      <c r="E15" s="19">
        <f t="shared" si="1"/>
        <v>2964894.216</v>
      </c>
      <c r="F15" s="19">
        <f t="shared" si="1"/>
        <v>0</v>
      </c>
      <c r="G15" s="19">
        <f t="shared" si="1"/>
        <v>0</v>
      </c>
      <c r="H15" s="19">
        <f t="shared" si="1"/>
        <v>3493459.415</v>
      </c>
      <c r="I15" s="19">
        <f t="shared" si="1"/>
        <v>3493459.415</v>
      </c>
      <c r="J15" s="19"/>
    </row>
  </sheetData>
  <mergeCells count="11">
    <mergeCell ref="A15:B15"/>
    <mergeCell ref="I1:J1"/>
    <mergeCell ref="I2:J2"/>
    <mergeCell ref="I3:J3"/>
    <mergeCell ref="A5:J5"/>
    <mergeCell ref="A6:J6"/>
    <mergeCell ref="A8:A10"/>
    <mergeCell ref="B8:B10"/>
    <mergeCell ref="C8:J8"/>
    <mergeCell ref="C9:C10"/>
    <mergeCell ref="D9:J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workbookViewId="0">
      <selection activeCell="G21" sqref="G21"/>
    </sheetView>
  </sheetViews>
  <sheetFormatPr defaultRowHeight="15" x14ac:dyDescent="0.25"/>
  <cols>
    <col min="1" max="1" width="3.5703125" style="14" bestFit="1" customWidth="1"/>
    <col min="2" max="2" width="21.5703125" style="14" bestFit="1" customWidth="1"/>
    <col min="3" max="3" width="11.42578125" style="14" bestFit="1" customWidth="1"/>
    <col min="4" max="4" width="15.42578125" style="14" bestFit="1" customWidth="1"/>
    <col min="5" max="5" width="15.5703125" style="14" bestFit="1" customWidth="1"/>
    <col min="6" max="6" width="13.5703125" style="14" customWidth="1"/>
    <col min="7" max="7" width="13.7109375" style="14" customWidth="1"/>
    <col min="8" max="8" width="15.7109375" style="14" customWidth="1"/>
    <col min="9" max="9" width="12.42578125" style="14" customWidth="1"/>
    <col min="10" max="10" width="41.140625" style="14" customWidth="1"/>
    <col min="11" max="16384" width="9.140625" style="14"/>
  </cols>
  <sheetData>
    <row r="1" spans="1:12" x14ac:dyDescent="0.25">
      <c r="G1" s="15"/>
      <c r="H1" s="15"/>
      <c r="I1" s="181" t="s">
        <v>1</v>
      </c>
      <c r="J1" s="181"/>
      <c r="K1" s="15"/>
      <c r="L1" s="15"/>
    </row>
    <row r="2" spans="1:12" x14ac:dyDescent="0.25">
      <c r="G2" s="15"/>
      <c r="H2" s="15"/>
      <c r="I2" s="181" t="s">
        <v>2</v>
      </c>
      <c r="J2" s="181"/>
      <c r="K2" s="15"/>
      <c r="L2" s="15"/>
    </row>
    <row r="3" spans="1:12" x14ac:dyDescent="0.25">
      <c r="G3" s="15"/>
      <c r="H3" s="15"/>
      <c r="I3" s="181" t="s">
        <v>60</v>
      </c>
      <c r="J3" s="181"/>
      <c r="K3" s="15"/>
      <c r="L3" s="15"/>
    </row>
    <row r="5" spans="1:12" ht="60" customHeight="1" x14ac:dyDescent="0.25">
      <c r="A5" s="182" t="s">
        <v>163</v>
      </c>
      <c r="B5" s="183"/>
      <c r="C5" s="183"/>
      <c r="D5" s="183"/>
      <c r="E5" s="183"/>
      <c r="F5" s="183"/>
      <c r="G5" s="183"/>
      <c r="H5" s="183"/>
      <c r="I5" s="183"/>
      <c r="J5" s="183"/>
      <c r="K5" s="15"/>
      <c r="L5" s="15"/>
    </row>
    <row r="6" spans="1:12" ht="18.75" x14ac:dyDescent="0.25">
      <c r="A6" s="183" t="s">
        <v>11</v>
      </c>
      <c r="B6" s="183"/>
      <c r="C6" s="183"/>
      <c r="D6" s="183"/>
      <c r="E6" s="183"/>
      <c r="F6" s="183"/>
      <c r="G6" s="183"/>
      <c r="H6" s="183"/>
      <c r="I6" s="183"/>
      <c r="J6" s="183"/>
      <c r="K6" s="15"/>
      <c r="L6" s="15"/>
    </row>
    <row r="7" spans="1:12" ht="18.75" x14ac:dyDescent="0.3">
      <c r="J7" s="16" t="s">
        <v>5</v>
      </c>
    </row>
    <row r="8" spans="1:12" ht="15.75" x14ac:dyDescent="0.25">
      <c r="A8" s="184" t="s">
        <v>12</v>
      </c>
      <c r="B8" s="184" t="s">
        <v>9</v>
      </c>
      <c r="C8" s="184" t="s">
        <v>13</v>
      </c>
      <c r="D8" s="184"/>
      <c r="E8" s="184"/>
      <c r="F8" s="184"/>
      <c r="G8" s="184"/>
      <c r="H8" s="184"/>
      <c r="I8" s="184"/>
      <c r="J8" s="184"/>
    </row>
    <row r="9" spans="1:12" ht="15.75" x14ac:dyDescent="0.25">
      <c r="A9" s="184"/>
      <c r="B9" s="184"/>
      <c r="C9" s="184" t="s">
        <v>55</v>
      </c>
      <c r="D9" s="184" t="s">
        <v>15</v>
      </c>
      <c r="E9" s="184"/>
      <c r="F9" s="184"/>
      <c r="G9" s="184"/>
      <c r="H9" s="184"/>
      <c r="I9" s="184"/>
      <c r="J9" s="184"/>
    </row>
    <row r="10" spans="1:12" ht="63" x14ac:dyDescent="0.25">
      <c r="A10" s="184"/>
      <c r="B10" s="184"/>
      <c r="C10" s="184"/>
      <c r="D10" s="17" t="s">
        <v>16</v>
      </c>
      <c r="E10" s="17" t="s">
        <v>56</v>
      </c>
      <c r="F10" s="17" t="s">
        <v>61</v>
      </c>
      <c r="G10" s="17" t="s">
        <v>62</v>
      </c>
      <c r="H10" s="17" t="s">
        <v>59</v>
      </c>
      <c r="I10" s="17" t="s">
        <v>56</v>
      </c>
      <c r="J10" s="17" t="s">
        <v>19</v>
      </c>
    </row>
    <row r="11" spans="1:12" ht="94.5" x14ac:dyDescent="0.25">
      <c r="A11" s="17">
        <v>1</v>
      </c>
      <c r="B11" s="18" t="s">
        <v>117</v>
      </c>
      <c r="C11" s="23" t="e">
        <f>D11+F11+H11</f>
        <v>#VALUE!</v>
      </c>
      <c r="D11" s="118" t="s">
        <v>103</v>
      </c>
      <c r="E11" s="118" t="s">
        <v>103</v>
      </c>
      <c r="F11" s="118" t="s">
        <v>103</v>
      </c>
      <c r="G11" s="118" t="s">
        <v>103</v>
      </c>
      <c r="H11" s="118" t="s">
        <v>103</v>
      </c>
      <c r="I11" s="118" t="s">
        <v>103</v>
      </c>
      <c r="J11" s="118" t="s">
        <v>103</v>
      </c>
    </row>
    <row r="12" spans="1:12" ht="15.75" x14ac:dyDescent="0.25">
      <c r="A12" s="17">
        <v>2</v>
      </c>
      <c r="B12" s="21"/>
      <c r="C12" s="23">
        <f t="shared" ref="C12:C14" si="0">D12+F12+H12</f>
        <v>0</v>
      </c>
      <c r="D12" s="20"/>
      <c r="E12" s="20"/>
      <c r="F12" s="20"/>
      <c r="G12" s="20"/>
      <c r="H12" s="20"/>
      <c r="I12" s="20"/>
      <c r="J12" s="24"/>
    </row>
    <row r="13" spans="1:12" ht="15.75" x14ac:dyDescent="0.25">
      <c r="A13" s="17">
        <v>3</v>
      </c>
      <c r="B13" s="21"/>
      <c r="C13" s="23">
        <f t="shared" si="0"/>
        <v>0</v>
      </c>
      <c r="D13" s="20"/>
      <c r="E13" s="20"/>
      <c r="F13" s="20"/>
      <c r="G13" s="20"/>
      <c r="H13" s="20"/>
      <c r="I13" s="20"/>
      <c r="J13" s="24"/>
    </row>
    <row r="14" spans="1:12" ht="15.75" x14ac:dyDescent="0.25">
      <c r="A14" s="17" t="s">
        <v>20</v>
      </c>
      <c r="B14" s="21"/>
      <c r="C14" s="23">
        <f t="shared" si="0"/>
        <v>0</v>
      </c>
      <c r="D14" s="20"/>
      <c r="E14" s="20"/>
      <c r="F14" s="20"/>
      <c r="G14" s="20"/>
      <c r="H14" s="20"/>
      <c r="I14" s="20"/>
      <c r="J14" s="24"/>
    </row>
    <row r="15" spans="1:12" x14ac:dyDescent="0.25">
      <c r="A15" s="188" t="s">
        <v>21</v>
      </c>
      <c r="B15" s="188"/>
      <c r="C15" s="19" t="e">
        <f>C11+C12+C13+C14</f>
        <v>#VALUE!</v>
      </c>
      <c r="D15" s="19" t="e">
        <f t="shared" ref="D15:J15" si="1">D11+D12+D13+D14</f>
        <v>#VALUE!</v>
      </c>
      <c r="E15" s="19" t="e">
        <f t="shared" si="1"/>
        <v>#VALUE!</v>
      </c>
      <c r="F15" s="19" t="e">
        <f t="shared" si="1"/>
        <v>#VALUE!</v>
      </c>
      <c r="G15" s="19" t="e">
        <f t="shared" si="1"/>
        <v>#VALUE!</v>
      </c>
      <c r="H15" s="19" t="e">
        <f t="shared" si="1"/>
        <v>#VALUE!</v>
      </c>
      <c r="I15" s="19" t="e">
        <f t="shared" si="1"/>
        <v>#VALUE!</v>
      </c>
      <c r="J15" s="19" t="e">
        <f t="shared" si="1"/>
        <v>#VALUE!</v>
      </c>
    </row>
  </sheetData>
  <mergeCells count="11">
    <mergeCell ref="A15:B15"/>
    <mergeCell ref="I1:J1"/>
    <mergeCell ref="I2:J2"/>
    <mergeCell ref="I3:J3"/>
    <mergeCell ref="A5:J5"/>
    <mergeCell ref="A6:J6"/>
    <mergeCell ref="A8:A10"/>
    <mergeCell ref="B8:B10"/>
    <mergeCell ref="C8:J8"/>
    <mergeCell ref="C9:C10"/>
    <mergeCell ref="D9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Машиналар</vt:lpstr>
      <vt:lpstr>(49)1-шакл</vt:lpstr>
      <vt:lpstr>(49)2-шакл</vt:lpstr>
      <vt:lpstr>(49)3-шакл</vt:lpstr>
      <vt:lpstr>(50)1-шакл</vt:lpstr>
      <vt:lpstr>(50)2-шакл</vt:lpstr>
      <vt:lpstr>(50)3-шакл</vt:lpstr>
      <vt:lpstr>(51)1-шакл</vt:lpstr>
      <vt:lpstr>(51)2-шакл</vt:lpstr>
      <vt:lpstr>(52)1-шакл</vt:lpstr>
      <vt:lpstr>(53)1-шакл 13 илова</vt:lpstr>
      <vt:lpstr>(54)1-шакл</vt:lpstr>
      <vt:lpstr>(54)-шакл 14 илова</vt:lpstr>
      <vt:lpstr>'(49)1-шакл'!Область_печати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Ishmatov_Keldiyor</cp:lastModifiedBy>
  <cp:lastPrinted>2022-01-12T09:48:47Z</cp:lastPrinted>
  <dcterms:created xsi:type="dcterms:W3CDTF">2021-07-13T04:49:13Z</dcterms:created>
  <dcterms:modified xsi:type="dcterms:W3CDTF">2025-07-22T13:30:11Z</dcterms:modified>
</cp:coreProperties>
</file>